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340" windowHeight="6765" firstSheet="21" activeTab="25"/>
  </bookViews>
  <sheets>
    <sheet name="Uge 1 2012" sheetId="1" r:id="rId1"/>
    <sheet name="Uge 3 2012" sheetId="2" r:id="rId2"/>
    <sheet name="Uge 5 2012" sheetId="3" r:id="rId3"/>
    <sheet name="Uge 7 2012" sheetId="4" r:id="rId4"/>
    <sheet name="Uge 9 2012" sheetId="5" r:id="rId5"/>
    <sheet name="Uge 11 2012" sheetId="6" r:id="rId6"/>
    <sheet name="Uge 13 2012" sheetId="7" r:id="rId7"/>
    <sheet name="Uge 15 2012" sheetId="8" r:id="rId8"/>
    <sheet name="Uge 17 2012" sheetId="9" r:id="rId9"/>
    <sheet name="Uge 19 2012" sheetId="10" r:id="rId10"/>
    <sheet name="Uge 21 2012" sheetId="11" r:id="rId11"/>
    <sheet name="Uge 23 2012" sheetId="12" r:id="rId12"/>
    <sheet name="Uge 25 2012" sheetId="13" r:id="rId13"/>
    <sheet name="Uge 27 2012" sheetId="14" r:id="rId14"/>
    <sheet name="Uge 29 2012" sheetId="15" r:id="rId15"/>
    <sheet name="Uge 31 2012" sheetId="16" r:id="rId16"/>
    <sheet name="Uge 33 2012" sheetId="17" r:id="rId17"/>
    <sheet name="Uge 35 2012" sheetId="18" r:id="rId18"/>
    <sheet name="Uge 37 2012" sheetId="19" r:id="rId19"/>
    <sheet name="Uge 39 2012" sheetId="20" r:id="rId20"/>
    <sheet name="Uge 41 2012" sheetId="21" r:id="rId21"/>
    <sheet name="Uge 43 2012" sheetId="22" r:id="rId22"/>
    <sheet name="Uge 45 2012" sheetId="23" r:id="rId23"/>
    <sheet name="Uge 47 2012" sheetId="24" r:id="rId24"/>
    <sheet name="Uge 49 2012" sheetId="25" r:id="rId25"/>
    <sheet name="Uge 51 2012" sheetId="26" r:id="rId26"/>
  </sheets>
  <calcPr calcId="145621"/>
</workbook>
</file>

<file path=xl/calcChain.xml><?xml version="1.0" encoding="utf-8"?>
<calcChain xmlns="http://schemas.openxmlformats.org/spreadsheetml/2006/main">
  <c r="M49" i="26" l="1"/>
  <c r="L49" i="26"/>
  <c r="K49" i="26"/>
  <c r="J49" i="26"/>
  <c r="H49" i="26" s="1"/>
  <c r="I49" i="26"/>
  <c r="G49" i="26"/>
  <c r="F49" i="26"/>
  <c r="E49" i="26" s="1"/>
  <c r="D49" i="26"/>
  <c r="C49" i="26"/>
  <c r="B49" i="26"/>
  <c r="P48" i="26"/>
  <c r="O48" i="26"/>
  <c r="N48" i="26"/>
  <c r="K48" i="26"/>
  <c r="H48" i="26"/>
  <c r="B48" i="26"/>
  <c r="P47" i="26"/>
  <c r="O47" i="26"/>
  <c r="N47" i="26" s="1"/>
  <c r="K47" i="26"/>
  <c r="H47" i="26"/>
  <c r="E47" i="26"/>
  <c r="B47" i="26"/>
  <c r="P46" i="26"/>
  <c r="O46" i="26"/>
  <c r="O49" i="26" s="1"/>
  <c r="N46" i="26"/>
  <c r="K46" i="26"/>
  <c r="H46" i="26"/>
  <c r="E46" i="26"/>
  <c r="B46" i="26"/>
  <c r="P45" i="26"/>
  <c r="O45" i="26"/>
  <c r="N45" i="26"/>
  <c r="K45" i="26"/>
  <c r="H45" i="26"/>
  <c r="E45" i="26"/>
  <c r="B45" i="26"/>
  <c r="P44" i="26"/>
  <c r="P49" i="26" s="1"/>
  <c r="O44" i="26"/>
  <c r="K44" i="26"/>
  <c r="H44" i="26"/>
  <c r="E44" i="26"/>
  <c r="B44" i="26"/>
  <c r="N41" i="26"/>
  <c r="K41" i="26"/>
  <c r="H41" i="26"/>
  <c r="E41" i="26"/>
  <c r="B41" i="26"/>
  <c r="D31" i="26"/>
  <c r="C31" i="26"/>
  <c r="B31" i="26"/>
  <c r="D30" i="26"/>
  <c r="D29" i="26"/>
  <c r="D28" i="26"/>
  <c r="D27" i="26"/>
  <c r="D26" i="26"/>
  <c r="D25" i="26"/>
  <c r="C24" i="26"/>
  <c r="B24" i="26"/>
  <c r="D19" i="26"/>
  <c r="D18" i="26"/>
  <c r="D17" i="26"/>
  <c r="D16" i="26"/>
  <c r="D15" i="26"/>
  <c r="C14" i="26"/>
  <c r="B14" i="26"/>
  <c r="C10" i="26"/>
  <c r="C20" i="26" s="1"/>
  <c r="C9" i="26"/>
  <c r="D9" i="26" s="1"/>
  <c r="B9" i="26"/>
  <c r="C8" i="26"/>
  <c r="D8" i="26" s="1"/>
  <c r="B8" i="26"/>
  <c r="D7" i="26"/>
  <c r="C7" i="26"/>
  <c r="B7" i="26"/>
  <c r="C6" i="26"/>
  <c r="D6" i="26" s="1"/>
  <c r="B6" i="26"/>
  <c r="C5" i="26"/>
  <c r="D5" i="26" s="1"/>
  <c r="B5" i="26"/>
  <c r="B10" i="26" s="1"/>
  <c r="B20" i="26" s="1"/>
  <c r="B21" i="26" s="1"/>
  <c r="B11" i="26" s="1"/>
  <c r="N49" i="26" l="1"/>
  <c r="N44" i="26"/>
  <c r="D20" i="26"/>
  <c r="C21" i="26"/>
  <c r="D10" i="26"/>
  <c r="M48" i="25"/>
  <c r="L48" i="25"/>
  <c r="K48" i="25"/>
  <c r="J48" i="25"/>
  <c r="H48" i="25" s="1"/>
  <c r="I48" i="25"/>
  <c r="G48" i="25"/>
  <c r="F48" i="25"/>
  <c r="E48" i="25" s="1"/>
  <c r="D48" i="25"/>
  <c r="C48" i="25"/>
  <c r="B48" i="25"/>
  <c r="P47" i="25"/>
  <c r="O47" i="25"/>
  <c r="N47" i="25"/>
  <c r="K47" i="25"/>
  <c r="H47" i="25"/>
  <c r="B47" i="25"/>
  <c r="P46" i="25"/>
  <c r="O46" i="25"/>
  <c r="N46" i="25" s="1"/>
  <c r="K46" i="25"/>
  <c r="H46" i="25"/>
  <c r="E46" i="25"/>
  <c r="B46" i="25"/>
  <c r="P45" i="25"/>
  <c r="O45" i="25"/>
  <c r="O48" i="25" s="1"/>
  <c r="N48" i="25" s="1"/>
  <c r="N45" i="25"/>
  <c r="K45" i="25"/>
  <c r="H45" i="25"/>
  <c r="E45" i="25"/>
  <c r="B45" i="25"/>
  <c r="P44" i="25"/>
  <c r="O44" i="25"/>
  <c r="N44" i="25"/>
  <c r="K44" i="25"/>
  <c r="H44" i="25"/>
  <c r="E44" i="25"/>
  <c r="B44" i="25"/>
  <c r="P43" i="25"/>
  <c r="P48" i="25" s="1"/>
  <c r="O43" i="25"/>
  <c r="N43" i="25" s="1"/>
  <c r="K43" i="25"/>
  <c r="H43" i="25"/>
  <c r="E43" i="25"/>
  <c r="B43" i="25"/>
  <c r="N40" i="25"/>
  <c r="K40" i="25"/>
  <c r="H40" i="25"/>
  <c r="E40" i="25"/>
  <c r="B40" i="25"/>
  <c r="C31" i="25"/>
  <c r="D31" i="25" s="1"/>
  <c r="B31" i="25"/>
  <c r="D30" i="25"/>
  <c r="D29" i="25"/>
  <c r="D28" i="25"/>
  <c r="D27" i="25"/>
  <c r="D26" i="25"/>
  <c r="D25" i="25"/>
  <c r="C24" i="25"/>
  <c r="B24" i="25"/>
  <c r="D19" i="25"/>
  <c r="D18" i="25"/>
  <c r="D17" i="25"/>
  <c r="D16" i="25"/>
  <c r="D15" i="25"/>
  <c r="C14" i="25"/>
  <c r="B14" i="25"/>
  <c r="C10" i="25"/>
  <c r="C20" i="25" s="1"/>
  <c r="B10" i="25"/>
  <c r="B20" i="25" s="1"/>
  <c r="B21" i="25" s="1"/>
  <c r="B11" i="25" s="1"/>
  <c r="D9" i="25"/>
  <c r="C9" i="25"/>
  <c r="B9" i="25"/>
  <c r="C8" i="25"/>
  <c r="D8" i="25" s="1"/>
  <c r="B8" i="25"/>
  <c r="C7" i="25"/>
  <c r="D7" i="25" s="1"/>
  <c r="B7" i="25"/>
  <c r="C6" i="25"/>
  <c r="D6" i="25" s="1"/>
  <c r="B6" i="25"/>
  <c r="D5" i="25"/>
  <c r="C5" i="25"/>
  <c r="B5" i="25"/>
  <c r="M48" i="24"/>
  <c r="L48" i="24"/>
  <c r="K48" i="24" s="1"/>
  <c r="J48" i="24"/>
  <c r="I48" i="24"/>
  <c r="H48" i="24"/>
  <c r="G48" i="24"/>
  <c r="F48" i="24"/>
  <c r="E48" i="24"/>
  <c r="D48" i="24"/>
  <c r="B48" i="24" s="1"/>
  <c r="C48" i="24"/>
  <c r="P47" i="24"/>
  <c r="O47" i="24"/>
  <c r="N47" i="24" s="1"/>
  <c r="K47" i="24"/>
  <c r="H47" i="24"/>
  <c r="B47" i="24"/>
  <c r="P46" i="24"/>
  <c r="O46" i="24"/>
  <c r="N46" i="24"/>
  <c r="K46" i="24"/>
  <c r="H46" i="24"/>
  <c r="E46" i="24"/>
  <c r="B46" i="24"/>
  <c r="P45" i="24"/>
  <c r="P48" i="24" s="1"/>
  <c r="O45" i="24"/>
  <c r="K45" i="24"/>
  <c r="H45" i="24"/>
  <c r="E45" i="24"/>
  <c r="B45" i="24"/>
  <c r="P44" i="24"/>
  <c r="O44" i="24"/>
  <c r="N44" i="24" s="1"/>
  <c r="K44" i="24"/>
  <c r="H44" i="24"/>
  <c r="E44" i="24"/>
  <c r="B44" i="24"/>
  <c r="P43" i="24"/>
  <c r="O43" i="24"/>
  <c r="O48" i="24" s="1"/>
  <c r="N43" i="24"/>
  <c r="K43" i="24"/>
  <c r="H43" i="24"/>
  <c r="E43" i="24"/>
  <c r="B43" i="24"/>
  <c r="N40" i="24"/>
  <c r="K40" i="24"/>
  <c r="H40" i="24"/>
  <c r="E40" i="24"/>
  <c r="B40" i="24"/>
  <c r="D31" i="24"/>
  <c r="C31" i="24"/>
  <c r="B31" i="24"/>
  <c r="D30" i="24"/>
  <c r="D29" i="24"/>
  <c r="D28" i="24"/>
  <c r="D27" i="24"/>
  <c r="D26" i="24"/>
  <c r="D25" i="24"/>
  <c r="C24" i="24"/>
  <c r="B24" i="24"/>
  <c r="D19" i="24"/>
  <c r="D18" i="24"/>
  <c r="D17" i="24"/>
  <c r="D16" i="24"/>
  <c r="D15" i="24"/>
  <c r="C14" i="24"/>
  <c r="B14" i="24"/>
  <c r="C10" i="24"/>
  <c r="C20" i="24" s="1"/>
  <c r="C9" i="24"/>
  <c r="D9" i="24" s="1"/>
  <c r="B9" i="24"/>
  <c r="C8" i="24"/>
  <c r="D8" i="24" s="1"/>
  <c r="B8" i="24"/>
  <c r="D7" i="24"/>
  <c r="C7" i="24"/>
  <c r="B7" i="24"/>
  <c r="C6" i="24"/>
  <c r="D6" i="24" s="1"/>
  <c r="B6" i="24"/>
  <c r="C5" i="24"/>
  <c r="D5" i="24" s="1"/>
  <c r="B5" i="24"/>
  <c r="B10" i="24" s="1"/>
  <c r="B20" i="24" s="1"/>
  <c r="B21" i="24" s="1"/>
  <c r="B11" i="24" s="1"/>
  <c r="C11" i="26" l="1"/>
  <c r="D11" i="26" s="1"/>
  <c r="D21" i="26"/>
  <c r="C21" i="25"/>
  <c r="D20" i="25"/>
  <c r="D10" i="25"/>
  <c r="N48" i="24"/>
  <c r="N45" i="24"/>
  <c r="D20" i="24"/>
  <c r="C21" i="24"/>
  <c r="D10" i="24"/>
  <c r="M48" i="23"/>
  <c r="L48" i="23"/>
  <c r="K48" i="23" s="1"/>
  <c r="J48" i="23"/>
  <c r="H48" i="23" s="1"/>
  <c r="I48" i="23"/>
  <c r="G48" i="23"/>
  <c r="F48" i="23"/>
  <c r="E48" i="23" s="1"/>
  <c r="D48" i="23"/>
  <c r="C48" i="23"/>
  <c r="B48" i="23"/>
  <c r="P47" i="23"/>
  <c r="O47" i="23"/>
  <c r="N47" i="23"/>
  <c r="K47" i="23"/>
  <c r="H47" i="23"/>
  <c r="B47" i="23"/>
  <c r="P46" i="23"/>
  <c r="O46" i="23"/>
  <c r="N46" i="23" s="1"/>
  <c r="K46" i="23"/>
  <c r="H46" i="23"/>
  <c r="E46" i="23"/>
  <c r="B46" i="23"/>
  <c r="P45" i="23"/>
  <c r="O45" i="23"/>
  <c r="N45" i="23"/>
  <c r="K45" i="23"/>
  <c r="H45" i="23"/>
  <c r="E45" i="23"/>
  <c r="B45" i="23"/>
  <c r="P44" i="23"/>
  <c r="O44" i="23"/>
  <c r="O48" i="23" s="1"/>
  <c r="N48" i="23" s="1"/>
  <c r="N44" i="23"/>
  <c r="K44" i="23"/>
  <c r="H44" i="23"/>
  <c r="E44" i="23"/>
  <c r="B44" i="23"/>
  <c r="P43" i="23"/>
  <c r="P48" i="23" s="1"/>
  <c r="O43" i="23"/>
  <c r="K43" i="23"/>
  <c r="H43" i="23"/>
  <c r="E43" i="23"/>
  <c r="B43" i="23"/>
  <c r="N40" i="23"/>
  <c r="K40" i="23"/>
  <c r="H40" i="23"/>
  <c r="E40" i="23"/>
  <c r="B40" i="23"/>
  <c r="D31" i="23"/>
  <c r="C31" i="23"/>
  <c r="B31" i="23"/>
  <c r="D30" i="23"/>
  <c r="D29" i="23"/>
  <c r="D28" i="23"/>
  <c r="D27" i="23"/>
  <c r="D26" i="23"/>
  <c r="D25" i="23"/>
  <c r="C24" i="23"/>
  <c r="B24" i="23"/>
  <c r="D19" i="23"/>
  <c r="D18" i="23"/>
  <c r="D17" i="23"/>
  <c r="D16" i="23"/>
  <c r="D15" i="23"/>
  <c r="C14" i="23"/>
  <c r="B14" i="23"/>
  <c r="C9" i="23"/>
  <c r="D9" i="23" s="1"/>
  <c r="B9" i="23"/>
  <c r="C8" i="23"/>
  <c r="D8" i="23" s="1"/>
  <c r="B8" i="23"/>
  <c r="D7" i="23"/>
  <c r="C7" i="23"/>
  <c r="B7" i="23"/>
  <c r="D6" i="23"/>
  <c r="C6" i="23"/>
  <c r="B6" i="23"/>
  <c r="C5" i="23"/>
  <c r="C10" i="23" s="1"/>
  <c r="B5" i="23"/>
  <c r="B10" i="23" s="1"/>
  <c r="B20" i="23" s="1"/>
  <c r="B21" i="23" s="1"/>
  <c r="B11" i="23" s="1"/>
  <c r="M48" i="22"/>
  <c r="L48" i="22"/>
  <c r="K48" i="22"/>
  <c r="J48" i="22"/>
  <c r="H48" i="22" s="1"/>
  <c r="I48" i="22"/>
  <c r="G48" i="22"/>
  <c r="F48" i="22"/>
  <c r="E48" i="22" s="1"/>
  <c r="D48" i="22"/>
  <c r="C48" i="22"/>
  <c r="B48" i="22"/>
  <c r="P47" i="22"/>
  <c r="O47" i="22"/>
  <c r="N47" i="22"/>
  <c r="K47" i="22"/>
  <c r="H47" i="22"/>
  <c r="B47" i="22"/>
  <c r="P46" i="22"/>
  <c r="O46" i="22"/>
  <c r="N46" i="22" s="1"/>
  <c r="K46" i="22"/>
  <c r="H46" i="22"/>
  <c r="E46" i="22"/>
  <c r="B46" i="22"/>
  <c r="P45" i="22"/>
  <c r="O45" i="22"/>
  <c r="O48" i="22" s="1"/>
  <c r="N48" i="22" s="1"/>
  <c r="N45" i="22"/>
  <c r="K45" i="22"/>
  <c r="H45" i="22"/>
  <c r="E45" i="22"/>
  <c r="B45" i="22"/>
  <c r="P44" i="22"/>
  <c r="O44" i="22"/>
  <c r="N44" i="22"/>
  <c r="K44" i="22"/>
  <c r="H44" i="22"/>
  <c r="E44" i="22"/>
  <c r="B44" i="22"/>
  <c r="P43" i="22"/>
  <c r="P48" i="22" s="1"/>
  <c r="O43" i="22"/>
  <c r="K43" i="22"/>
  <c r="H43" i="22"/>
  <c r="E43" i="22"/>
  <c r="B43" i="22"/>
  <c r="N40" i="22"/>
  <c r="K40" i="22"/>
  <c r="H40" i="22"/>
  <c r="E40" i="22"/>
  <c r="B40" i="22"/>
  <c r="C31" i="22"/>
  <c r="D31" i="22" s="1"/>
  <c r="B31" i="22"/>
  <c r="D30" i="22"/>
  <c r="D29" i="22"/>
  <c r="D28" i="22"/>
  <c r="D27" i="22"/>
  <c r="D26" i="22"/>
  <c r="D25" i="22"/>
  <c r="C24" i="22"/>
  <c r="B24" i="22"/>
  <c r="D19" i="22"/>
  <c r="D18" i="22"/>
  <c r="D17" i="22"/>
  <c r="D16" i="22"/>
  <c r="D15" i="22"/>
  <c r="C14" i="22"/>
  <c r="B14" i="22"/>
  <c r="C10" i="22"/>
  <c r="C20" i="22" s="1"/>
  <c r="B10" i="22"/>
  <c r="B20" i="22" s="1"/>
  <c r="B21" i="22" s="1"/>
  <c r="B11" i="22" s="1"/>
  <c r="D9" i="22"/>
  <c r="C9" i="22"/>
  <c r="B9" i="22"/>
  <c r="C8" i="22"/>
  <c r="D8" i="22" s="1"/>
  <c r="B8" i="22"/>
  <c r="C7" i="22"/>
  <c r="D7" i="22" s="1"/>
  <c r="B7" i="22"/>
  <c r="C6" i="22"/>
  <c r="D6" i="22" s="1"/>
  <c r="B6" i="22"/>
  <c r="D5" i="22"/>
  <c r="C5" i="22"/>
  <c r="B5" i="22"/>
  <c r="M48" i="21"/>
  <c r="L48" i="21"/>
  <c r="K48" i="21" s="1"/>
  <c r="J48" i="21"/>
  <c r="I48" i="21"/>
  <c r="H48" i="21" s="1"/>
  <c r="G48" i="21"/>
  <c r="F48" i="21"/>
  <c r="E48" i="21"/>
  <c r="D48" i="21"/>
  <c r="C48" i="21"/>
  <c r="B48" i="21"/>
  <c r="P47" i="21"/>
  <c r="O47" i="21"/>
  <c r="N47" i="21" s="1"/>
  <c r="K47" i="21"/>
  <c r="H47" i="21"/>
  <c r="B47" i="21"/>
  <c r="P46" i="21"/>
  <c r="O46" i="21"/>
  <c r="N46" i="21"/>
  <c r="K46" i="21"/>
  <c r="H46" i="21"/>
  <c r="E46" i="21"/>
  <c r="B46" i="21"/>
  <c r="P45" i="21"/>
  <c r="O45" i="21"/>
  <c r="N45" i="21"/>
  <c r="K45" i="21"/>
  <c r="H45" i="21"/>
  <c r="E45" i="21"/>
  <c r="B45" i="21"/>
  <c r="P44" i="21"/>
  <c r="O44" i="21"/>
  <c r="N44" i="21" s="1"/>
  <c r="K44" i="21"/>
  <c r="H44" i="21"/>
  <c r="E44" i="21"/>
  <c r="B44" i="21"/>
  <c r="P43" i="21"/>
  <c r="P48" i="21" s="1"/>
  <c r="O43" i="21"/>
  <c r="N43" i="21" s="1"/>
  <c r="K43" i="21"/>
  <c r="H43" i="21"/>
  <c r="E43" i="21"/>
  <c r="B43" i="21"/>
  <c r="N40" i="21"/>
  <c r="K40" i="21"/>
  <c r="H40" i="21"/>
  <c r="E40" i="21"/>
  <c r="B40" i="21"/>
  <c r="D31" i="21"/>
  <c r="C31" i="21"/>
  <c r="B31" i="21"/>
  <c r="D30" i="21"/>
  <c r="D29" i="21"/>
  <c r="D28" i="21"/>
  <c r="D27" i="21"/>
  <c r="D26" i="21"/>
  <c r="D25" i="21"/>
  <c r="C24" i="21"/>
  <c r="B24" i="21"/>
  <c r="D19" i="21"/>
  <c r="D18" i="21"/>
  <c r="D17" i="21"/>
  <c r="D16" i="21"/>
  <c r="D15" i="21"/>
  <c r="C14" i="21"/>
  <c r="B14" i="21"/>
  <c r="C10" i="21"/>
  <c r="C20" i="21" s="1"/>
  <c r="C9" i="21"/>
  <c r="D9" i="21" s="1"/>
  <c r="B9" i="21"/>
  <c r="C8" i="21"/>
  <c r="D8" i="21" s="1"/>
  <c r="B8" i="21"/>
  <c r="D7" i="21"/>
  <c r="C7" i="21"/>
  <c r="B7" i="21"/>
  <c r="C6" i="21"/>
  <c r="D6" i="21" s="1"/>
  <c r="B6" i="21"/>
  <c r="C5" i="21"/>
  <c r="D5" i="21" s="1"/>
  <c r="B5" i="21"/>
  <c r="B10" i="21" s="1"/>
  <c r="B20" i="21" s="1"/>
  <c r="B21" i="21" s="1"/>
  <c r="B11" i="21" s="1"/>
  <c r="M48" i="20"/>
  <c r="L48" i="20"/>
  <c r="K48" i="20" s="1"/>
  <c r="J48" i="20"/>
  <c r="I48" i="20"/>
  <c r="H48" i="20" s="1"/>
  <c r="G48" i="20"/>
  <c r="F48" i="20"/>
  <c r="E48" i="20"/>
  <c r="D48" i="20"/>
  <c r="B48" i="20" s="1"/>
  <c r="C48" i="20"/>
  <c r="P47" i="20"/>
  <c r="O47" i="20"/>
  <c r="N47" i="20" s="1"/>
  <c r="K47" i="20"/>
  <c r="H47" i="20"/>
  <c r="B47" i="20"/>
  <c r="P46" i="20"/>
  <c r="O46" i="20"/>
  <c r="N46" i="20"/>
  <c r="K46" i="20"/>
  <c r="H46" i="20"/>
  <c r="E46" i="20"/>
  <c r="B46" i="20"/>
  <c r="P45" i="20"/>
  <c r="N45" i="20" s="1"/>
  <c r="O45" i="20"/>
  <c r="K45" i="20"/>
  <c r="H45" i="20"/>
  <c r="E45" i="20"/>
  <c r="B45" i="20"/>
  <c r="P44" i="20"/>
  <c r="O44" i="20"/>
  <c r="N44" i="20" s="1"/>
  <c r="K44" i="20"/>
  <c r="H44" i="20"/>
  <c r="E44" i="20"/>
  <c r="B44" i="20"/>
  <c r="P43" i="20"/>
  <c r="P48" i="20" s="1"/>
  <c r="O43" i="20"/>
  <c r="N43" i="20" s="1"/>
  <c r="K43" i="20"/>
  <c r="H43" i="20"/>
  <c r="E43" i="20"/>
  <c r="B43" i="20"/>
  <c r="N40" i="20"/>
  <c r="K40" i="20"/>
  <c r="H40" i="20"/>
  <c r="E40" i="20"/>
  <c r="B40" i="20"/>
  <c r="C31" i="20"/>
  <c r="B31" i="20"/>
  <c r="D31" i="20" s="1"/>
  <c r="D30" i="20"/>
  <c r="D29" i="20"/>
  <c r="D28" i="20"/>
  <c r="D27" i="20"/>
  <c r="D26" i="20"/>
  <c r="D25" i="20"/>
  <c r="C24" i="20"/>
  <c r="B24" i="20"/>
  <c r="D19" i="20"/>
  <c r="D18" i="20"/>
  <c r="D17" i="20"/>
  <c r="D16" i="20"/>
  <c r="D15" i="20"/>
  <c r="C14" i="20"/>
  <c r="B14" i="20"/>
  <c r="C9" i="20"/>
  <c r="D9" i="20" s="1"/>
  <c r="B9" i="20"/>
  <c r="C8" i="20"/>
  <c r="D8" i="20" s="1"/>
  <c r="B8" i="20"/>
  <c r="C7" i="20"/>
  <c r="B7" i="20"/>
  <c r="D7" i="20" s="1"/>
  <c r="D6" i="20"/>
  <c r="C6" i="20"/>
  <c r="B6" i="20"/>
  <c r="C5" i="20"/>
  <c r="C10" i="20" s="1"/>
  <c r="B5" i="20"/>
  <c r="B10" i="20" s="1"/>
  <c r="B20" i="20" s="1"/>
  <c r="B21" i="20" s="1"/>
  <c r="B11" i="20" s="1"/>
  <c r="M48" i="19"/>
  <c r="L48" i="19"/>
  <c r="K48" i="19" s="1"/>
  <c r="J48" i="19"/>
  <c r="I48" i="19"/>
  <c r="H48" i="19"/>
  <c r="G48" i="19"/>
  <c r="F48" i="19"/>
  <c r="E48" i="19"/>
  <c r="D48" i="19"/>
  <c r="B48" i="19" s="1"/>
  <c r="C48" i="19"/>
  <c r="P47" i="19"/>
  <c r="O47" i="19"/>
  <c r="N47" i="19" s="1"/>
  <c r="K47" i="19"/>
  <c r="H47" i="19"/>
  <c r="B47" i="19"/>
  <c r="P46" i="19"/>
  <c r="O46" i="19"/>
  <c r="N46" i="19"/>
  <c r="K46" i="19"/>
  <c r="H46" i="19"/>
  <c r="E46" i="19"/>
  <c r="B46" i="19"/>
  <c r="P45" i="19"/>
  <c r="N45" i="19" s="1"/>
  <c r="O45" i="19"/>
  <c r="K45" i="19"/>
  <c r="H45" i="19"/>
  <c r="E45" i="19"/>
  <c r="B45" i="19"/>
  <c r="P44" i="19"/>
  <c r="P48" i="19" s="1"/>
  <c r="O44" i="19"/>
  <c r="N44" i="19" s="1"/>
  <c r="K44" i="19"/>
  <c r="H44" i="19"/>
  <c r="E44" i="19"/>
  <c r="B44" i="19"/>
  <c r="P43" i="19"/>
  <c r="O43" i="19"/>
  <c r="O48" i="19" s="1"/>
  <c r="N43" i="19"/>
  <c r="K43" i="19"/>
  <c r="H43" i="19"/>
  <c r="E43" i="19"/>
  <c r="B43" i="19"/>
  <c r="N40" i="19"/>
  <c r="K40" i="19"/>
  <c r="H40" i="19"/>
  <c r="E40" i="19"/>
  <c r="B40" i="19"/>
  <c r="D31" i="19"/>
  <c r="C31" i="19"/>
  <c r="B31" i="19"/>
  <c r="D30" i="19"/>
  <c r="D29" i="19"/>
  <c r="D28" i="19"/>
  <c r="D27" i="19"/>
  <c r="D26" i="19"/>
  <c r="D25" i="19"/>
  <c r="C24" i="19"/>
  <c r="B24" i="19"/>
  <c r="D19" i="19"/>
  <c r="D18" i="19"/>
  <c r="D17" i="19"/>
  <c r="D16" i="19"/>
  <c r="D15" i="19"/>
  <c r="C14" i="19"/>
  <c r="B14" i="19"/>
  <c r="C10" i="19"/>
  <c r="C20" i="19" s="1"/>
  <c r="C9" i="19"/>
  <c r="D9" i="19" s="1"/>
  <c r="B9" i="19"/>
  <c r="C8" i="19"/>
  <c r="D8" i="19" s="1"/>
  <c r="B8" i="19"/>
  <c r="D7" i="19"/>
  <c r="C7" i="19"/>
  <c r="B7" i="19"/>
  <c r="C6" i="19"/>
  <c r="D6" i="19" s="1"/>
  <c r="B6" i="19"/>
  <c r="C5" i="19"/>
  <c r="D5" i="19" s="1"/>
  <c r="B5" i="19"/>
  <c r="B10" i="19" s="1"/>
  <c r="B20" i="19" s="1"/>
  <c r="B21" i="19" s="1"/>
  <c r="B11" i="19" s="1"/>
  <c r="M48" i="18"/>
  <c r="L48" i="18"/>
  <c r="K48" i="18" s="1"/>
  <c r="J48" i="18"/>
  <c r="I48" i="18"/>
  <c r="H48" i="18" s="1"/>
  <c r="G48" i="18"/>
  <c r="F48" i="18"/>
  <c r="E48" i="18"/>
  <c r="D48" i="18"/>
  <c r="C48" i="18"/>
  <c r="B48" i="18"/>
  <c r="P47" i="18"/>
  <c r="O47" i="18"/>
  <c r="N47" i="18" s="1"/>
  <c r="K47" i="18"/>
  <c r="H47" i="18"/>
  <c r="B47" i="18"/>
  <c r="P46" i="18"/>
  <c r="O46" i="18"/>
  <c r="N46" i="18"/>
  <c r="K46" i="18"/>
  <c r="H46" i="18"/>
  <c r="E46" i="18"/>
  <c r="B46" i="18"/>
  <c r="P45" i="18"/>
  <c r="O45" i="18"/>
  <c r="N45" i="18"/>
  <c r="K45" i="18"/>
  <c r="H45" i="18"/>
  <c r="E45" i="18"/>
  <c r="B45" i="18"/>
  <c r="P44" i="18"/>
  <c r="O44" i="18"/>
  <c r="N44" i="18" s="1"/>
  <c r="K44" i="18"/>
  <c r="H44" i="18"/>
  <c r="E44" i="18"/>
  <c r="B44" i="18"/>
  <c r="P43" i="18"/>
  <c r="P48" i="18" s="1"/>
  <c r="O43" i="18"/>
  <c r="N43" i="18" s="1"/>
  <c r="K43" i="18"/>
  <c r="H43" i="18"/>
  <c r="E43" i="18"/>
  <c r="B43" i="18"/>
  <c r="N40" i="18"/>
  <c r="K40" i="18"/>
  <c r="H40" i="18"/>
  <c r="E40" i="18"/>
  <c r="B40" i="18"/>
  <c r="D31" i="18"/>
  <c r="C31" i="18"/>
  <c r="B31" i="18"/>
  <c r="D30" i="18"/>
  <c r="D29" i="18"/>
  <c r="D28" i="18"/>
  <c r="D27" i="18"/>
  <c r="D26" i="18"/>
  <c r="D25" i="18"/>
  <c r="C24" i="18"/>
  <c r="B24" i="18"/>
  <c r="D19" i="18"/>
  <c r="D18" i="18"/>
  <c r="D17" i="18"/>
  <c r="D16" i="18"/>
  <c r="D15" i="18"/>
  <c r="C14" i="18"/>
  <c r="B14" i="18"/>
  <c r="C10" i="18"/>
  <c r="C20" i="18" s="1"/>
  <c r="C9" i="18"/>
  <c r="D9" i="18" s="1"/>
  <c r="B9" i="18"/>
  <c r="C8" i="18"/>
  <c r="D8" i="18" s="1"/>
  <c r="B8" i="18"/>
  <c r="D7" i="18"/>
  <c r="C7" i="18"/>
  <c r="B7" i="18"/>
  <c r="C6" i="18"/>
  <c r="D6" i="18" s="1"/>
  <c r="B6" i="18"/>
  <c r="C5" i="18"/>
  <c r="D5" i="18" s="1"/>
  <c r="B5" i="18"/>
  <c r="B10" i="18" s="1"/>
  <c r="B20" i="18" s="1"/>
  <c r="B21" i="18" s="1"/>
  <c r="B11" i="18" s="1"/>
  <c r="C11" i="25" l="1"/>
  <c r="D11" i="25" s="1"/>
  <c r="D21" i="25"/>
  <c r="C11" i="24"/>
  <c r="D11" i="24" s="1"/>
  <c r="D21" i="24"/>
  <c r="N43" i="23"/>
  <c r="C20" i="23"/>
  <c r="D10" i="23"/>
  <c r="D5" i="23"/>
  <c r="N43" i="22"/>
  <c r="C21" i="22"/>
  <c r="D20" i="22"/>
  <c r="D10" i="22"/>
  <c r="O48" i="21"/>
  <c r="N48" i="21" s="1"/>
  <c r="C21" i="21"/>
  <c r="D20" i="21"/>
  <c r="D10" i="21"/>
  <c r="O48" i="20"/>
  <c r="N48" i="20" s="1"/>
  <c r="C20" i="20"/>
  <c r="D10" i="20"/>
  <c r="D5" i="20"/>
  <c r="N48" i="19"/>
  <c r="D20" i="19"/>
  <c r="C21" i="19"/>
  <c r="D10" i="19"/>
  <c r="O48" i="18"/>
  <c r="N48" i="18" s="1"/>
  <c r="D20" i="18"/>
  <c r="C21" i="18"/>
  <c r="D10" i="18"/>
  <c r="M48" i="17"/>
  <c r="L48" i="17"/>
  <c r="K48" i="17" s="1"/>
  <c r="J48" i="17"/>
  <c r="I48" i="17"/>
  <c r="H48" i="17"/>
  <c r="G48" i="17"/>
  <c r="F48" i="17"/>
  <c r="E48" i="17"/>
  <c r="D48" i="17"/>
  <c r="B48" i="17" s="1"/>
  <c r="C48" i="17"/>
  <c r="P47" i="17"/>
  <c r="O47" i="17"/>
  <c r="N47" i="17" s="1"/>
  <c r="K47" i="17"/>
  <c r="H47" i="17"/>
  <c r="B47" i="17"/>
  <c r="P46" i="17"/>
  <c r="O46" i="17"/>
  <c r="N46" i="17"/>
  <c r="K46" i="17"/>
  <c r="H46" i="17"/>
  <c r="E46" i="17"/>
  <c r="B46" i="17"/>
  <c r="P45" i="17"/>
  <c r="N45" i="17" s="1"/>
  <c r="O45" i="17"/>
  <c r="K45" i="17"/>
  <c r="H45" i="17"/>
  <c r="E45" i="17"/>
  <c r="B45" i="17"/>
  <c r="P44" i="17"/>
  <c r="O44" i="17"/>
  <c r="N44" i="17" s="1"/>
  <c r="K44" i="17"/>
  <c r="H44" i="17"/>
  <c r="E44" i="17"/>
  <c r="B44" i="17"/>
  <c r="P43" i="17"/>
  <c r="O43" i="17"/>
  <c r="O48" i="17" s="1"/>
  <c r="N43" i="17"/>
  <c r="K43" i="17"/>
  <c r="H43" i="17"/>
  <c r="E43" i="17"/>
  <c r="B43" i="17"/>
  <c r="N40" i="17"/>
  <c r="K40" i="17"/>
  <c r="H40" i="17"/>
  <c r="E40" i="17"/>
  <c r="B40" i="17"/>
  <c r="C31" i="17"/>
  <c r="D31" i="17" s="1"/>
  <c r="B31" i="17"/>
  <c r="D30" i="17"/>
  <c r="D29" i="17"/>
  <c r="D28" i="17"/>
  <c r="D27" i="17"/>
  <c r="D26" i="17"/>
  <c r="D25" i="17"/>
  <c r="C24" i="17"/>
  <c r="B24" i="17"/>
  <c r="D19" i="17"/>
  <c r="D18" i="17"/>
  <c r="D17" i="17"/>
  <c r="D16" i="17"/>
  <c r="D15" i="17"/>
  <c r="C14" i="17"/>
  <c r="B14" i="17"/>
  <c r="C10" i="17"/>
  <c r="C20" i="17" s="1"/>
  <c r="B10" i="17"/>
  <c r="B20" i="17" s="1"/>
  <c r="B21" i="17" s="1"/>
  <c r="B11" i="17" s="1"/>
  <c r="D9" i="17"/>
  <c r="C9" i="17"/>
  <c r="B9" i="17"/>
  <c r="C8" i="17"/>
  <c r="D8" i="17" s="1"/>
  <c r="B8" i="17"/>
  <c r="C7" i="17"/>
  <c r="D7" i="17" s="1"/>
  <c r="B7" i="17"/>
  <c r="C6" i="17"/>
  <c r="D6" i="17" s="1"/>
  <c r="B6" i="17"/>
  <c r="D5" i="17"/>
  <c r="C5" i="17"/>
  <c r="B5" i="17"/>
  <c r="B5" i="16"/>
  <c r="D5" i="16" s="1"/>
  <c r="C5" i="16"/>
  <c r="B6" i="16"/>
  <c r="C6" i="16"/>
  <c r="D6" i="16" s="1"/>
  <c r="B7" i="16"/>
  <c r="C7" i="16"/>
  <c r="D7" i="16"/>
  <c r="B8" i="16"/>
  <c r="C8" i="16"/>
  <c r="D8" i="16"/>
  <c r="B9" i="16"/>
  <c r="D9" i="16" s="1"/>
  <c r="C9" i="16"/>
  <c r="C10" i="16"/>
  <c r="B14" i="16"/>
  <c r="C14" i="16"/>
  <c r="D15" i="16"/>
  <c r="D16" i="16"/>
  <c r="D17" i="16"/>
  <c r="D18" i="16"/>
  <c r="D19" i="16"/>
  <c r="B24" i="16"/>
  <c r="C24" i="16"/>
  <c r="D25" i="16"/>
  <c r="D26" i="16"/>
  <c r="D27" i="16"/>
  <c r="D28" i="16"/>
  <c r="D29" i="16"/>
  <c r="D30" i="16"/>
  <c r="B31" i="16"/>
  <c r="C31" i="16"/>
  <c r="D31" i="16"/>
  <c r="B40" i="16"/>
  <c r="E40" i="16"/>
  <c r="H40" i="16"/>
  <c r="K40" i="16"/>
  <c r="N40" i="16"/>
  <c r="B43" i="16"/>
  <c r="E43" i="16"/>
  <c r="H43" i="16"/>
  <c r="K43" i="16"/>
  <c r="O43" i="16"/>
  <c r="O48" i="16" s="1"/>
  <c r="N48" i="16" s="1"/>
  <c r="P43" i="16"/>
  <c r="P48" i="16" s="1"/>
  <c r="B44" i="16"/>
  <c r="E44" i="16"/>
  <c r="H44" i="16"/>
  <c r="K44" i="16"/>
  <c r="O44" i="16"/>
  <c r="N44" i="16" s="1"/>
  <c r="P44" i="16"/>
  <c r="B45" i="16"/>
  <c r="E45" i="16"/>
  <c r="H45" i="16"/>
  <c r="K45" i="16"/>
  <c r="N45" i="16"/>
  <c r="O45" i="16"/>
  <c r="P45" i="16"/>
  <c r="B46" i="16"/>
  <c r="E46" i="16"/>
  <c r="H46" i="16"/>
  <c r="K46" i="16"/>
  <c r="O46" i="16"/>
  <c r="N46" i="16" s="1"/>
  <c r="P46" i="16"/>
  <c r="B47" i="16"/>
  <c r="H47" i="16"/>
  <c r="K47" i="16"/>
  <c r="O47" i="16"/>
  <c r="N47" i="16" s="1"/>
  <c r="P47" i="16"/>
  <c r="B48" i="16"/>
  <c r="C48" i="16"/>
  <c r="D48" i="16"/>
  <c r="F48" i="16"/>
  <c r="E48" i="16" s="1"/>
  <c r="G48" i="16"/>
  <c r="I48" i="16"/>
  <c r="H48" i="16" s="1"/>
  <c r="J48" i="16"/>
  <c r="L48" i="16"/>
  <c r="K48" i="16" s="1"/>
  <c r="M48" i="16"/>
  <c r="C21" i="23" l="1"/>
  <c r="D20" i="23"/>
  <c r="D21" i="22"/>
  <c r="C11" i="22"/>
  <c r="D11" i="22" s="1"/>
  <c r="C11" i="21"/>
  <c r="D11" i="21" s="1"/>
  <c r="D21" i="21"/>
  <c r="C21" i="20"/>
  <c r="D20" i="20"/>
  <c r="C11" i="19"/>
  <c r="D11" i="19" s="1"/>
  <c r="D21" i="19"/>
  <c r="C11" i="18"/>
  <c r="D11" i="18" s="1"/>
  <c r="D21" i="18"/>
  <c r="N48" i="17"/>
  <c r="P48" i="17"/>
  <c r="D20" i="17"/>
  <c r="C21" i="17"/>
  <c r="D10" i="17"/>
  <c r="D10" i="16"/>
  <c r="B10" i="16"/>
  <c r="B20" i="16" s="1"/>
  <c r="B21" i="16" s="1"/>
  <c r="B11" i="16" s="1"/>
  <c r="N43" i="16"/>
  <c r="C20" i="16"/>
  <c r="C11" i="23" l="1"/>
  <c r="D11" i="23" s="1"/>
  <c r="D21" i="23"/>
  <c r="D21" i="20"/>
  <c r="C11" i="20"/>
  <c r="D11" i="20" s="1"/>
  <c r="D21" i="17"/>
  <c r="C11" i="17"/>
  <c r="D11" i="17" s="1"/>
  <c r="D20" i="16"/>
  <c r="C21" i="16"/>
  <c r="D21" i="16" l="1"/>
  <c r="C11" i="16"/>
  <c r="D11" i="16" s="1"/>
  <c r="M49" i="15" l="1"/>
  <c r="L49" i="15"/>
  <c r="K49" i="15"/>
  <c r="J49" i="15"/>
  <c r="H49" i="15" s="1"/>
  <c r="I49" i="15"/>
  <c r="G49" i="15"/>
  <c r="F49" i="15"/>
  <c r="E49" i="15" s="1"/>
  <c r="D49" i="15"/>
  <c r="C49" i="15"/>
  <c r="B49" i="15"/>
  <c r="P48" i="15"/>
  <c r="O48" i="15"/>
  <c r="N48" i="15"/>
  <c r="K48" i="15"/>
  <c r="H48" i="15"/>
  <c r="B48" i="15"/>
  <c r="P47" i="15"/>
  <c r="O47" i="15"/>
  <c r="N47" i="15" s="1"/>
  <c r="K47" i="15"/>
  <c r="H47" i="15"/>
  <c r="E47" i="15"/>
  <c r="B47" i="15"/>
  <c r="P46" i="15"/>
  <c r="O46" i="15"/>
  <c r="O49" i="15" s="1"/>
  <c r="N46" i="15"/>
  <c r="K46" i="15"/>
  <c r="H46" i="15"/>
  <c r="E46" i="15"/>
  <c r="B46" i="15"/>
  <c r="P45" i="15"/>
  <c r="O45" i="15"/>
  <c r="N45" i="15"/>
  <c r="K45" i="15"/>
  <c r="H45" i="15"/>
  <c r="E45" i="15"/>
  <c r="B45" i="15"/>
  <c r="P44" i="15"/>
  <c r="P49" i="15" s="1"/>
  <c r="O44" i="15"/>
  <c r="K44" i="15"/>
  <c r="H44" i="15"/>
  <c r="E44" i="15"/>
  <c r="B44" i="15"/>
  <c r="N41" i="15"/>
  <c r="K41" i="15"/>
  <c r="H41" i="15"/>
  <c r="E41" i="15"/>
  <c r="B41" i="15"/>
  <c r="D31" i="15"/>
  <c r="C31" i="15"/>
  <c r="B31" i="15"/>
  <c r="D30" i="15"/>
  <c r="D29" i="15"/>
  <c r="D28" i="15"/>
  <c r="D27" i="15"/>
  <c r="D26" i="15"/>
  <c r="D25" i="15"/>
  <c r="C24" i="15"/>
  <c r="B24" i="15"/>
  <c r="D19" i="15"/>
  <c r="D18" i="15"/>
  <c r="D17" i="15"/>
  <c r="D16" i="15"/>
  <c r="D15" i="15"/>
  <c r="C14" i="15"/>
  <c r="B14" i="15"/>
  <c r="C10" i="15"/>
  <c r="C20" i="15" s="1"/>
  <c r="C9" i="15"/>
  <c r="D9" i="15" s="1"/>
  <c r="B9" i="15"/>
  <c r="C8" i="15"/>
  <c r="D8" i="15" s="1"/>
  <c r="B8" i="15"/>
  <c r="D7" i="15"/>
  <c r="C7" i="15"/>
  <c r="B7" i="15"/>
  <c r="C6" i="15"/>
  <c r="D6" i="15" s="1"/>
  <c r="B6" i="15"/>
  <c r="C5" i="15"/>
  <c r="D5" i="15" s="1"/>
  <c r="B5" i="15"/>
  <c r="B10" i="15" s="1"/>
  <c r="B20" i="15" s="1"/>
  <c r="B21" i="15" s="1"/>
  <c r="B11" i="15" s="1"/>
  <c r="N49" i="15" l="1"/>
  <c r="N44" i="15"/>
  <c r="D20" i="15"/>
  <c r="C21" i="15"/>
  <c r="D10" i="15"/>
  <c r="C11" i="15" l="1"/>
  <c r="D11" i="15" s="1"/>
  <c r="D21" i="15"/>
  <c r="M49" i="14" l="1"/>
  <c r="L49" i="14"/>
  <c r="K49" i="14"/>
  <c r="J49" i="14"/>
  <c r="H49" i="14" s="1"/>
  <c r="I49" i="14"/>
  <c r="G49" i="14"/>
  <c r="F49" i="14"/>
  <c r="E49" i="14" s="1"/>
  <c r="D49" i="14"/>
  <c r="C49" i="14"/>
  <c r="B49" i="14"/>
  <c r="P48" i="14"/>
  <c r="O48" i="14"/>
  <c r="N48" i="14"/>
  <c r="K48" i="14"/>
  <c r="H48" i="14"/>
  <c r="B48" i="14"/>
  <c r="P47" i="14"/>
  <c r="O47" i="14"/>
  <c r="N47" i="14" s="1"/>
  <c r="K47" i="14"/>
  <c r="H47" i="14"/>
  <c r="E47" i="14"/>
  <c r="B47" i="14"/>
  <c r="P46" i="14"/>
  <c r="O46" i="14"/>
  <c r="O49" i="14" s="1"/>
  <c r="N46" i="14"/>
  <c r="K46" i="14"/>
  <c r="H46" i="14"/>
  <c r="E46" i="14"/>
  <c r="B46" i="14"/>
  <c r="P45" i="14"/>
  <c r="O45" i="14"/>
  <c r="N45" i="14"/>
  <c r="K45" i="14"/>
  <c r="H45" i="14"/>
  <c r="E45" i="14"/>
  <c r="B45" i="14"/>
  <c r="P44" i="14"/>
  <c r="P49" i="14" s="1"/>
  <c r="O44" i="14"/>
  <c r="K44" i="14"/>
  <c r="H44" i="14"/>
  <c r="E44" i="14"/>
  <c r="B44" i="14"/>
  <c r="N41" i="14"/>
  <c r="K41" i="14"/>
  <c r="H41" i="14"/>
  <c r="E41" i="14"/>
  <c r="B41" i="14"/>
  <c r="C31" i="14"/>
  <c r="D31" i="14" s="1"/>
  <c r="B31" i="14"/>
  <c r="D30" i="14"/>
  <c r="D29" i="14"/>
  <c r="D28" i="14"/>
  <c r="D27" i="14"/>
  <c r="D26" i="14"/>
  <c r="D25" i="14"/>
  <c r="C24" i="14"/>
  <c r="B24" i="14"/>
  <c r="D19" i="14"/>
  <c r="D18" i="14"/>
  <c r="D17" i="14"/>
  <c r="D16" i="14"/>
  <c r="D15" i="14"/>
  <c r="C14" i="14"/>
  <c r="B14" i="14"/>
  <c r="C10" i="14"/>
  <c r="C20" i="14" s="1"/>
  <c r="B10" i="14"/>
  <c r="B20" i="14" s="1"/>
  <c r="B21" i="14" s="1"/>
  <c r="B11" i="14" s="1"/>
  <c r="D9" i="14"/>
  <c r="C9" i="14"/>
  <c r="B9" i="14"/>
  <c r="C8" i="14"/>
  <c r="D8" i="14" s="1"/>
  <c r="B8" i="14"/>
  <c r="C7" i="14"/>
  <c r="D7" i="14" s="1"/>
  <c r="B7" i="14"/>
  <c r="C6" i="14"/>
  <c r="D6" i="14" s="1"/>
  <c r="B6" i="14"/>
  <c r="D5" i="14"/>
  <c r="C5" i="14"/>
  <c r="B5" i="14"/>
  <c r="N49" i="14" l="1"/>
  <c r="N44" i="14"/>
  <c r="C21" i="14"/>
  <c r="D20" i="14"/>
  <c r="D10" i="14"/>
  <c r="D21" i="14" l="1"/>
  <c r="C11" i="14"/>
  <c r="D11" i="14" s="1"/>
  <c r="M49" i="13" l="1"/>
  <c r="K49" i="13" s="1"/>
  <c r="L49" i="13"/>
  <c r="J49" i="13"/>
  <c r="I49" i="13"/>
  <c r="H49" i="13" s="1"/>
  <c r="G49" i="13"/>
  <c r="F49" i="13"/>
  <c r="E49" i="13"/>
  <c r="D49" i="13"/>
  <c r="C49" i="13"/>
  <c r="B49" i="13"/>
  <c r="P48" i="13"/>
  <c r="N48" i="13" s="1"/>
  <c r="O48" i="13"/>
  <c r="K48" i="13"/>
  <c r="H48" i="13"/>
  <c r="B48" i="13"/>
  <c r="P47" i="13"/>
  <c r="O47" i="13"/>
  <c r="N47" i="13"/>
  <c r="K47" i="13"/>
  <c r="H47" i="13"/>
  <c r="E47" i="13"/>
  <c r="B47" i="13"/>
  <c r="P46" i="13"/>
  <c r="O46" i="13"/>
  <c r="N46" i="13"/>
  <c r="K46" i="13"/>
  <c r="H46" i="13"/>
  <c r="E46" i="13"/>
  <c r="B46" i="13"/>
  <c r="P45" i="13"/>
  <c r="N45" i="13" s="1"/>
  <c r="O45" i="13"/>
  <c r="K45" i="13"/>
  <c r="H45" i="13"/>
  <c r="E45" i="13"/>
  <c r="B45" i="13"/>
  <c r="P44" i="13"/>
  <c r="P49" i="13" s="1"/>
  <c r="O44" i="13"/>
  <c r="N44" i="13" s="1"/>
  <c r="K44" i="13"/>
  <c r="H44" i="13"/>
  <c r="E44" i="13"/>
  <c r="B44" i="13"/>
  <c r="N41" i="13"/>
  <c r="K41" i="13"/>
  <c r="H41" i="13"/>
  <c r="E41" i="13"/>
  <c r="B41" i="13"/>
  <c r="C31" i="13"/>
  <c r="D31" i="13" s="1"/>
  <c r="B31" i="13"/>
  <c r="D30" i="13"/>
  <c r="D29" i="13"/>
  <c r="D28" i="13"/>
  <c r="D27" i="13"/>
  <c r="D26" i="13"/>
  <c r="D25" i="13"/>
  <c r="C24" i="13"/>
  <c r="B24" i="13"/>
  <c r="D19" i="13"/>
  <c r="D18" i="13"/>
  <c r="D17" i="13"/>
  <c r="D16" i="13"/>
  <c r="D15" i="13"/>
  <c r="C14" i="13"/>
  <c r="B14" i="13"/>
  <c r="C10" i="13"/>
  <c r="C20" i="13" s="1"/>
  <c r="B10" i="13"/>
  <c r="B20" i="13" s="1"/>
  <c r="B21" i="13" s="1"/>
  <c r="B11" i="13" s="1"/>
  <c r="D9" i="13"/>
  <c r="C9" i="13"/>
  <c r="B9" i="13"/>
  <c r="C8" i="13"/>
  <c r="D8" i="13" s="1"/>
  <c r="B8" i="13"/>
  <c r="C7" i="13"/>
  <c r="D7" i="13" s="1"/>
  <c r="B7" i="13"/>
  <c r="C6" i="13"/>
  <c r="D6" i="13" s="1"/>
  <c r="B6" i="13"/>
  <c r="D5" i="13"/>
  <c r="C5" i="13"/>
  <c r="B5" i="13"/>
  <c r="O49" i="13" l="1"/>
  <c r="N49" i="13" s="1"/>
  <c r="C21" i="13"/>
  <c r="D20" i="13"/>
  <c r="D10" i="13"/>
  <c r="D21" i="13" l="1"/>
  <c r="C11" i="13"/>
  <c r="D11" i="13" s="1"/>
  <c r="M49" i="12" l="1"/>
  <c r="L49" i="12"/>
  <c r="K49" i="12" s="1"/>
  <c r="J49" i="12"/>
  <c r="I49" i="12"/>
  <c r="H49" i="12"/>
  <c r="G49" i="12"/>
  <c r="F49" i="12"/>
  <c r="E49" i="12"/>
  <c r="D49" i="12"/>
  <c r="B49" i="12" s="1"/>
  <c r="C49" i="12"/>
  <c r="P48" i="12"/>
  <c r="O48" i="12"/>
  <c r="N48" i="12" s="1"/>
  <c r="K48" i="12"/>
  <c r="H48" i="12"/>
  <c r="B48" i="12"/>
  <c r="P47" i="12"/>
  <c r="O47" i="12"/>
  <c r="N47" i="12"/>
  <c r="K47" i="12"/>
  <c r="H47" i="12"/>
  <c r="E47" i="12"/>
  <c r="B47" i="12"/>
  <c r="P46" i="12"/>
  <c r="P49" i="12" s="1"/>
  <c r="O46" i="12"/>
  <c r="K46" i="12"/>
  <c r="H46" i="12"/>
  <c r="E46" i="12"/>
  <c r="B46" i="12"/>
  <c r="P45" i="12"/>
  <c r="O45" i="12"/>
  <c r="N45" i="12" s="1"/>
  <c r="K45" i="12"/>
  <c r="H45" i="12"/>
  <c r="E45" i="12"/>
  <c r="B45" i="12"/>
  <c r="P44" i="12"/>
  <c r="O44" i="12"/>
  <c r="O49" i="12" s="1"/>
  <c r="N44" i="12"/>
  <c r="K44" i="12"/>
  <c r="H44" i="12"/>
  <c r="E44" i="12"/>
  <c r="B44" i="12"/>
  <c r="N41" i="12"/>
  <c r="K41" i="12"/>
  <c r="H41" i="12"/>
  <c r="E41" i="12"/>
  <c r="B41" i="12"/>
  <c r="C31" i="12"/>
  <c r="D31" i="12" s="1"/>
  <c r="B31" i="12"/>
  <c r="D30" i="12"/>
  <c r="D29" i="12"/>
  <c r="D28" i="12"/>
  <c r="D27" i="12"/>
  <c r="D26" i="12"/>
  <c r="D25" i="12"/>
  <c r="C24" i="12"/>
  <c r="B24" i="12"/>
  <c r="D19" i="12"/>
  <c r="D18" i="12"/>
  <c r="D17" i="12"/>
  <c r="D16" i="12"/>
  <c r="D15" i="12"/>
  <c r="C14" i="12"/>
  <c r="B14" i="12"/>
  <c r="C10" i="12"/>
  <c r="C20" i="12" s="1"/>
  <c r="B10" i="12"/>
  <c r="B20" i="12" s="1"/>
  <c r="B21" i="12" s="1"/>
  <c r="B11" i="12" s="1"/>
  <c r="D9" i="12"/>
  <c r="C9" i="12"/>
  <c r="B9" i="12"/>
  <c r="C8" i="12"/>
  <c r="D8" i="12" s="1"/>
  <c r="B8" i="12"/>
  <c r="C7" i="12"/>
  <c r="D7" i="12" s="1"/>
  <c r="B7" i="12"/>
  <c r="C6" i="12"/>
  <c r="D6" i="12" s="1"/>
  <c r="B6" i="12"/>
  <c r="D5" i="12"/>
  <c r="C5" i="12"/>
  <c r="B5" i="12"/>
  <c r="N49" i="12" l="1"/>
  <c r="N46" i="12"/>
  <c r="C21" i="12"/>
  <c r="D20" i="12"/>
  <c r="D10" i="12"/>
  <c r="D21" i="12" l="1"/>
  <c r="C11" i="12"/>
  <c r="D11" i="12" s="1"/>
  <c r="M49" i="11" l="1"/>
  <c r="L49" i="11"/>
  <c r="K49" i="11"/>
  <c r="J49" i="11"/>
  <c r="H49" i="11" s="1"/>
  <c r="I49" i="11"/>
  <c r="G49" i="11"/>
  <c r="F49" i="11"/>
  <c r="E49" i="11" s="1"/>
  <c r="D49" i="11"/>
  <c r="C49" i="11"/>
  <c r="B49" i="11"/>
  <c r="P48" i="11"/>
  <c r="O48" i="11"/>
  <c r="N48" i="11"/>
  <c r="K48" i="11"/>
  <c r="H48" i="11"/>
  <c r="B48" i="11"/>
  <c r="P47" i="11"/>
  <c r="O47" i="11"/>
  <c r="N47" i="11" s="1"/>
  <c r="K47" i="11"/>
  <c r="H47" i="11"/>
  <c r="E47" i="11"/>
  <c r="B47" i="11"/>
  <c r="P46" i="11"/>
  <c r="O46" i="11"/>
  <c r="O49" i="11" s="1"/>
  <c r="N46" i="11"/>
  <c r="K46" i="11"/>
  <c r="H46" i="11"/>
  <c r="E46" i="11"/>
  <c r="B46" i="11"/>
  <c r="P45" i="11"/>
  <c r="O45" i="11"/>
  <c r="N45" i="11"/>
  <c r="K45" i="11"/>
  <c r="H45" i="11"/>
  <c r="E45" i="11"/>
  <c r="B45" i="11"/>
  <c r="P44" i="11"/>
  <c r="P49" i="11" s="1"/>
  <c r="O44" i="11"/>
  <c r="K44" i="11"/>
  <c r="H44" i="11"/>
  <c r="E44" i="11"/>
  <c r="B44" i="11"/>
  <c r="N41" i="11"/>
  <c r="K41" i="11"/>
  <c r="H41" i="11"/>
  <c r="E41" i="11"/>
  <c r="B41" i="11"/>
  <c r="D31" i="11"/>
  <c r="C31" i="11"/>
  <c r="B31" i="11"/>
  <c r="D30" i="11"/>
  <c r="D29" i="11"/>
  <c r="D28" i="11"/>
  <c r="D27" i="11"/>
  <c r="D26" i="11"/>
  <c r="D25" i="11"/>
  <c r="C24" i="11"/>
  <c r="B24" i="11"/>
  <c r="D19" i="11"/>
  <c r="D18" i="11"/>
  <c r="D17" i="11"/>
  <c r="D16" i="11"/>
  <c r="D15" i="11"/>
  <c r="C14" i="11"/>
  <c r="B14" i="11"/>
  <c r="C10" i="11"/>
  <c r="C20" i="11" s="1"/>
  <c r="C9" i="11"/>
  <c r="D9" i="11" s="1"/>
  <c r="B9" i="11"/>
  <c r="C8" i="11"/>
  <c r="D8" i="11" s="1"/>
  <c r="B8" i="11"/>
  <c r="D7" i="11"/>
  <c r="C7" i="11"/>
  <c r="B7" i="11"/>
  <c r="C6" i="11"/>
  <c r="D6" i="11" s="1"/>
  <c r="B6" i="11"/>
  <c r="C5" i="11"/>
  <c r="D5" i="11" s="1"/>
  <c r="B5" i="11"/>
  <c r="B10" i="11" s="1"/>
  <c r="B20" i="11" s="1"/>
  <c r="B21" i="11" s="1"/>
  <c r="B11" i="11" s="1"/>
  <c r="N49" i="11" l="1"/>
  <c r="N44" i="11"/>
  <c r="D20" i="11"/>
  <c r="C21" i="11"/>
  <c r="D10" i="11"/>
  <c r="C11" i="11" l="1"/>
  <c r="D11" i="11" s="1"/>
  <c r="D21" i="11"/>
  <c r="M49" i="10" l="1"/>
  <c r="L49" i="10"/>
  <c r="K49" i="10"/>
  <c r="J49" i="10"/>
  <c r="H49" i="10" s="1"/>
  <c r="I49" i="10"/>
  <c r="G49" i="10"/>
  <c r="F49" i="10"/>
  <c r="E49" i="10" s="1"/>
  <c r="D49" i="10"/>
  <c r="C49" i="10"/>
  <c r="B49" i="10"/>
  <c r="P48" i="10"/>
  <c r="O48" i="10"/>
  <c r="N48" i="10"/>
  <c r="K48" i="10"/>
  <c r="H48" i="10"/>
  <c r="B48" i="10"/>
  <c r="P47" i="10"/>
  <c r="O47" i="10"/>
  <c r="N47" i="10" s="1"/>
  <c r="K47" i="10"/>
  <c r="H47" i="10"/>
  <c r="E47" i="10"/>
  <c r="B47" i="10"/>
  <c r="P46" i="10"/>
  <c r="O46" i="10"/>
  <c r="O49" i="10" s="1"/>
  <c r="N46" i="10"/>
  <c r="K46" i="10"/>
  <c r="H46" i="10"/>
  <c r="E46" i="10"/>
  <c r="B46" i="10"/>
  <c r="P45" i="10"/>
  <c r="O45" i="10"/>
  <c r="N45" i="10"/>
  <c r="K45" i="10"/>
  <c r="H45" i="10"/>
  <c r="E45" i="10"/>
  <c r="B45" i="10"/>
  <c r="P44" i="10"/>
  <c r="P49" i="10" s="1"/>
  <c r="O44" i="10"/>
  <c r="K44" i="10"/>
  <c r="H44" i="10"/>
  <c r="E44" i="10"/>
  <c r="B44" i="10"/>
  <c r="N41" i="10"/>
  <c r="H41" i="10"/>
  <c r="E41" i="10"/>
  <c r="B41" i="10"/>
  <c r="K41" i="10" s="1"/>
  <c r="D31" i="10"/>
  <c r="C31" i="10"/>
  <c r="B31" i="10"/>
  <c r="D30" i="10"/>
  <c r="D29" i="10"/>
  <c r="D28" i="10"/>
  <c r="D27" i="10"/>
  <c r="D26" i="10"/>
  <c r="D25" i="10"/>
  <c r="C24" i="10"/>
  <c r="B24" i="10"/>
  <c r="D19" i="10"/>
  <c r="D18" i="10"/>
  <c r="D17" i="10"/>
  <c r="D16" i="10"/>
  <c r="D15" i="10"/>
  <c r="C14" i="10"/>
  <c r="B14" i="10"/>
  <c r="C10" i="10"/>
  <c r="C20" i="10" s="1"/>
  <c r="C9" i="10"/>
  <c r="D9" i="10" s="1"/>
  <c r="B9" i="10"/>
  <c r="C8" i="10"/>
  <c r="D8" i="10" s="1"/>
  <c r="B8" i="10"/>
  <c r="D7" i="10"/>
  <c r="C7" i="10"/>
  <c r="B7" i="10"/>
  <c r="C6" i="10"/>
  <c r="D6" i="10" s="1"/>
  <c r="B6" i="10"/>
  <c r="C5" i="10"/>
  <c r="D5" i="10" s="1"/>
  <c r="B5" i="10"/>
  <c r="B10" i="10" s="1"/>
  <c r="B20" i="10" s="1"/>
  <c r="B21" i="10" s="1"/>
  <c r="B11" i="10" s="1"/>
  <c r="N49" i="10" l="1"/>
  <c r="N44" i="10"/>
  <c r="D20" i="10"/>
  <c r="C21" i="10"/>
  <c r="D10" i="10"/>
  <c r="C11" i="10" l="1"/>
  <c r="D11" i="10" s="1"/>
  <c r="D21" i="10"/>
  <c r="M49" i="9" l="1"/>
  <c r="L49" i="9"/>
  <c r="K49" i="9" s="1"/>
  <c r="J49" i="9"/>
  <c r="I49" i="9"/>
  <c r="H49" i="9"/>
  <c r="G49" i="9"/>
  <c r="F49" i="9"/>
  <c r="E49" i="9"/>
  <c r="D49" i="9"/>
  <c r="B49" i="9" s="1"/>
  <c r="C49" i="9"/>
  <c r="P48" i="9"/>
  <c r="O48" i="9"/>
  <c r="N48" i="9" s="1"/>
  <c r="K48" i="9"/>
  <c r="H48" i="9"/>
  <c r="B48" i="9"/>
  <c r="P47" i="9"/>
  <c r="O47" i="9"/>
  <c r="N47" i="9"/>
  <c r="K47" i="9"/>
  <c r="H47" i="9"/>
  <c r="E47" i="9"/>
  <c r="B47" i="9"/>
  <c r="P46" i="9"/>
  <c r="N46" i="9" s="1"/>
  <c r="O46" i="9"/>
  <c r="K46" i="9"/>
  <c r="H46" i="9"/>
  <c r="E46" i="9"/>
  <c r="B46" i="9"/>
  <c r="P45" i="9"/>
  <c r="O45" i="9"/>
  <c r="N45" i="9" s="1"/>
  <c r="K45" i="9"/>
  <c r="H45" i="9"/>
  <c r="E45" i="9"/>
  <c r="B45" i="9"/>
  <c r="P44" i="9"/>
  <c r="O44" i="9"/>
  <c r="O49" i="9" s="1"/>
  <c r="N44" i="9"/>
  <c r="K44" i="9"/>
  <c r="H44" i="9"/>
  <c r="E44" i="9"/>
  <c r="B44" i="9"/>
  <c r="N41" i="9"/>
  <c r="K41" i="9"/>
  <c r="H41" i="9"/>
  <c r="E41" i="9"/>
  <c r="B41" i="9"/>
  <c r="C31" i="9"/>
  <c r="D31" i="9" s="1"/>
  <c r="B31" i="9"/>
  <c r="D30" i="9"/>
  <c r="D29" i="9"/>
  <c r="D28" i="9"/>
  <c r="D27" i="9"/>
  <c r="D26" i="9"/>
  <c r="D25" i="9"/>
  <c r="C24" i="9"/>
  <c r="B24" i="9"/>
  <c r="D19" i="9"/>
  <c r="D18" i="9"/>
  <c r="D17" i="9"/>
  <c r="D16" i="9"/>
  <c r="D15" i="9"/>
  <c r="C14" i="9"/>
  <c r="B14" i="9"/>
  <c r="C10" i="9"/>
  <c r="C20" i="9" s="1"/>
  <c r="B10" i="9"/>
  <c r="B20" i="9" s="1"/>
  <c r="B21" i="9" s="1"/>
  <c r="B11" i="9" s="1"/>
  <c r="D9" i="9"/>
  <c r="C9" i="9"/>
  <c r="B9" i="9"/>
  <c r="C8" i="9"/>
  <c r="D8" i="9" s="1"/>
  <c r="B8" i="9"/>
  <c r="C7" i="9"/>
  <c r="D7" i="9" s="1"/>
  <c r="B7" i="9"/>
  <c r="C6" i="9"/>
  <c r="D6" i="9" s="1"/>
  <c r="B6" i="9"/>
  <c r="D5" i="9"/>
  <c r="C5" i="9"/>
  <c r="B5" i="9"/>
  <c r="P49" i="9" l="1"/>
  <c r="N49" i="9" s="1"/>
  <c r="C21" i="9"/>
  <c r="D20" i="9"/>
  <c r="D10" i="9"/>
  <c r="D21" i="9" l="1"/>
  <c r="C11" i="9"/>
  <c r="D11" i="9" s="1"/>
  <c r="M49" i="8" l="1"/>
  <c r="L49" i="8"/>
  <c r="K49" i="8"/>
  <c r="J49" i="8"/>
  <c r="H49" i="8" s="1"/>
  <c r="I49" i="8"/>
  <c r="G49" i="8"/>
  <c r="F49" i="8"/>
  <c r="E49" i="8" s="1"/>
  <c r="D49" i="8"/>
  <c r="C49" i="8"/>
  <c r="B49" i="8"/>
  <c r="P48" i="8"/>
  <c r="O48" i="8"/>
  <c r="N48" i="8"/>
  <c r="K48" i="8"/>
  <c r="H48" i="8"/>
  <c r="B48" i="8"/>
  <c r="P47" i="8"/>
  <c r="O47" i="8"/>
  <c r="N47" i="8" s="1"/>
  <c r="K47" i="8"/>
  <c r="H47" i="8"/>
  <c r="E47" i="8"/>
  <c r="B47" i="8"/>
  <c r="P46" i="8"/>
  <c r="O46" i="8"/>
  <c r="O49" i="8" s="1"/>
  <c r="N46" i="8"/>
  <c r="K46" i="8"/>
  <c r="H46" i="8"/>
  <c r="E46" i="8"/>
  <c r="B46" i="8"/>
  <c r="P45" i="8"/>
  <c r="O45" i="8"/>
  <c r="N45" i="8"/>
  <c r="K45" i="8"/>
  <c r="H45" i="8"/>
  <c r="E45" i="8"/>
  <c r="B45" i="8"/>
  <c r="P44" i="8"/>
  <c r="P49" i="8" s="1"/>
  <c r="O44" i="8"/>
  <c r="K44" i="8"/>
  <c r="H44" i="8"/>
  <c r="E44" i="8"/>
  <c r="B44" i="8"/>
  <c r="N41" i="8"/>
  <c r="K41" i="8"/>
  <c r="H41" i="8"/>
  <c r="E41" i="8"/>
  <c r="B41" i="8"/>
  <c r="D31" i="8"/>
  <c r="C31" i="8"/>
  <c r="B31" i="8"/>
  <c r="D30" i="8"/>
  <c r="D29" i="8"/>
  <c r="D28" i="8"/>
  <c r="D27" i="8"/>
  <c r="D26" i="8"/>
  <c r="D25" i="8"/>
  <c r="C24" i="8"/>
  <c r="B24" i="8"/>
  <c r="D19" i="8"/>
  <c r="D18" i="8"/>
  <c r="D17" i="8"/>
  <c r="D16" i="8"/>
  <c r="D15" i="8"/>
  <c r="C14" i="8"/>
  <c r="B14" i="8"/>
  <c r="C10" i="8"/>
  <c r="C20" i="8" s="1"/>
  <c r="C9" i="8"/>
  <c r="D9" i="8" s="1"/>
  <c r="B9" i="8"/>
  <c r="C8" i="8"/>
  <c r="D8" i="8" s="1"/>
  <c r="B8" i="8"/>
  <c r="D7" i="8"/>
  <c r="C7" i="8"/>
  <c r="B7" i="8"/>
  <c r="C6" i="8"/>
  <c r="D6" i="8" s="1"/>
  <c r="B6" i="8"/>
  <c r="C5" i="8"/>
  <c r="D5" i="8" s="1"/>
  <c r="B5" i="8"/>
  <c r="B10" i="8" s="1"/>
  <c r="B20" i="8" s="1"/>
  <c r="B21" i="8" s="1"/>
  <c r="B11" i="8" s="1"/>
  <c r="N49" i="8" l="1"/>
  <c r="N44" i="8"/>
  <c r="D20" i="8"/>
  <c r="C21" i="8"/>
  <c r="D10" i="8"/>
  <c r="C11" i="8" l="1"/>
  <c r="D11" i="8" s="1"/>
  <c r="D21" i="8"/>
  <c r="M49" i="7" l="1"/>
  <c r="L49" i="7"/>
  <c r="K49" i="7"/>
  <c r="J49" i="7"/>
  <c r="H49" i="7" s="1"/>
  <c r="I49" i="7"/>
  <c r="G49" i="7"/>
  <c r="F49" i="7"/>
  <c r="E49" i="7" s="1"/>
  <c r="D49" i="7"/>
  <c r="C49" i="7"/>
  <c r="B49" i="7"/>
  <c r="P48" i="7"/>
  <c r="O48" i="7"/>
  <c r="N48" i="7"/>
  <c r="K48" i="7"/>
  <c r="H48" i="7"/>
  <c r="B48" i="7"/>
  <c r="P47" i="7"/>
  <c r="O47" i="7"/>
  <c r="N47" i="7" s="1"/>
  <c r="K47" i="7"/>
  <c r="H47" i="7"/>
  <c r="E47" i="7"/>
  <c r="B47" i="7"/>
  <c r="P46" i="7"/>
  <c r="O46" i="7"/>
  <c r="O49" i="7" s="1"/>
  <c r="N49" i="7" s="1"/>
  <c r="N46" i="7"/>
  <c r="K46" i="7"/>
  <c r="H46" i="7"/>
  <c r="E46" i="7"/>
  <c r="B46" i="7"/>
  <c r="P45" i="7"/>
  <c r="O45" i="7"/>
  <c r="N45" i="7"/>
  <c r="K45" i="7"/>
  <c r="H45" i="7"/>
  <c r="E45" i="7"/>
  <c r="B45" i="7"/>
  <c r="P44" i="7"/>
  <c r="P49" i="7" s="1"/>
  <c r="O44" i="7"/>
  <c r="K44" i="7"/>
  <c r="H44" i="7"/>
  <c r="E44" i="7"/>
  <c r="B44" i="7"/>
  <c r="N41" i="7"/>
  <c r="K41" i="7"/>
  <c r="H41" i="7"/>
  <c r="E41" i="7"/>
  <c r="B41" i="7"/>
  <c r="C31" i="7"/>
  <c r="D31" i="7" s="1"/>
  <c r="B31" i="7"/>
  <c r="D30" i="7"/>
  <c r="D29" i="7"/>
  <c r="D28" i="7"/>
  <c r="D27" i="7"/>
  <c r="D26" i="7"/>
  <c r="D25" i="7"/>
  <c r="C24" i="7"/>
  <c r="B24" i="7"/>
  <c r="D19" i="7"/>
  <c r="D18" i="7"/>
  <c r="D17" i="7"/>
  <c r="D16" i="7"/>
  <c r="D15" i="7"/>
  <c r="C14" i="7"/>
  <c r="B14" i="7"/>
  <c r="C10" i="7"/>
  <c r="C20" i="7" s="1"/>
  <c r="B10" i="7"/>
  <c r="B20" i="7" s="1"/>
  <c r="B21" i="7" s="1"/>
  <c r="B11" i="7" s="1"/>
  <c r="D9" i="7"/>
  <c r="C9" i="7"/>
  <c r="B9" i="7"/>
  <c r="C8" i="7"/>
  <c r="D8" i="7" s="1"/>
  <c r="B8" i="7"/>
  <c r="C7" i="7"/>
  <c r="D7" i="7" s="1"/>
  <c r="B7" i="7"/>
  <c r="C6" i="7"/>
  <c r="D6" i="7" s="1"/>
  <c r="B6" i="7"/>
  <c r="D5" i="7"/>
  <c r="C5" i="7"/>
  <c r="B5" i="7"/>
  <c r="N44" i="7" l="1"/>
  <c r="C21" i="7"/>
  <c r="D20" i="7"/>
  <c r="D10" i="7"/>
  <c r="D21" i="7" l="1"/>
  <c r="C11" i="7"/>
  <c r="D11" i="7" s="1"/>
  <c r="M49" i="6" l="1"/>
  <c r="L49" i="6"/>
  <c r="K49" i="6"/>
  <c r="J49" i="6"/>
  <c r="H49" i="6" s="1"/>
  <c r="I49" i="6"/>
  <c r="G49" i="6"/>
  <c r="F49" i="6"/>
  <c r="E49" i="6" s="1"/>
  <c r="D49" i="6"/>
  <c r="C49" i="6"/>
  <c r="B49" i="6"/>
  <c r="P48" i="6"/>
  <c r="O48" i="6"/>
  <c r="N48" i="6"/>
  <c r="K48" i="6"/>
  <c r="H48" i="6"/>
  <c r="B48" i="6"/>
  <c r="P47" i="6"/>
  <c r="O47" i="6"/>
  <c r="N47" i="6" s="1"/>
  <c r="K47" i="6"/>
  <c r="H47" i="6"/>
  <c r="E47" i="6"/>
  <c r="B47" i="6"/>
  <c r="P46" i="6"/>
  <c r="O46" i="6"/>
  <c r="O49" i="6" s="1"/>
  <c r="N46" i="6"/>
  <c r="K46" i="6"/>
  <c r="H46" i="6"/>
  <c r="E46" i="6"/>
  <c r="B46" i="6"/>
  <c r="P45" i="6"/>
  <c r="O45" i="6"/>
  <c r="N45" i="6"/>
  <c r="K45" i="6"/>
  <c r="H45" i="6"/>
  <c r="E45" i="6"/>
  <c r="B45" i="6"/>
  <c r="P44" i="6"/>
  <c r="N44" i="6" s="1"/>
  <c r="O44" i="6"/>
  <c r="K44" i="6"/>
  <c r="H44" i="6"/>
  <c r="E44" i="6"/>
  <c r="B44" i="6"/>
  <c r="N41" i="6"/>
  <c r="K41" i="6"/>
  <c r="H41" i="6"/>
  <c r="E41" i="6"/>
  <c r="B41" i="6"/>
  <c r="D31" i="6"/>
  <c r="C31" i="6"/>
  <c r="B31" i="6"/>
  <c r="D30" i="6"/>
  <c r="D29" i="6"/>
  <c r="D28" i="6"/>
  <c r="D27" i="6"/>
  <c r="D26" i="6"/>
  <c r="D25" i="6"/>
  <c r="C24" i="6"/>
  <c r="B24" i="6"/>
  <c r="D19" i="6"/>
  <c r="D18" i="6"/>
  <c r="D17" i="6"/>
  <c r="D16" i="6"/>
  <c r="D15" i="6"/>
  <c r="C14" i="6"/>
  <c r="B14" i="6"/>
  <c r="C10" i="6"/>
  <c r="C20" i="6" s="1"/>
  <c r="C9" i="6"/>
  <c r="D9" i="6" s="1"/>
  <c r="B9" i="6"/>
  <c r="C8" i="6"/>
  <c r="D8" i="6" s="1"/>
  <c r="B8" i="6"/>
  <c r="D7" i="6"/>
  <c r="C7" i="6"/>
  <c r="B7" i="6"/>
  <c r="C6" i="6"/>
  <c r="D6" i="6" s="1"/>
  <c r="B6" i="6"/>
  <c r="C5" i="6"/>
  <c r="D5" i="6" s="1"/>
  <c r="B5" i="6"/>
  <c r="B10" i="6" s="1"/>
  <c r="B20" i="6" s="1"/>
  <c r="B21" i="6" s="1"/>
  <c r="B11" i="6" s="1"/>
  <c r="N49" i="6" l="1"/>
  <c r="P49" i="6"/>
  <c r="D20" i="6"/>
  <c r="C21" i="6"/>
  <c r="D10" i="6"/>
  <c r="C11" i="6" l="1"/>
  <c r="D11" i="6" s="1"/>
  <c r="D21" i="6"/>
  <c r="M49" i="5" l="1"/>
  <c r="L49" i="5"/>
  <c r="K49" i="5"/>
  <c r="J49" i="5"/>
  <c r="H49" i="5" s="1"/>
  <c r="I49" i="5"/>
  <c r="G49" i="5"/>
  <c r="F49" i="5"/>
  <c r="E49" i="5" s="1"/>
  <c r="D49" i="5"/>
  <c r="C49" i="5"/>
  <c r="B49" i="5"/>
  <c r="P48" i="5"/>
  <c r="O48" i="5"/>
  <c r="N48" i="5"/>
  <c r="K48" i="5"/>
  <c r="H48" i="5"/>
  <c r="B48" i="5"/>
  <c r="P47" i="5"/>
  <c r="O47" i="5"/>
  <c r="N47" i="5" s="1"/>
  <c r="K47" i="5"/>
  <c r="H47" i="5"/>
  <c r="E47" i="5"/>
  <c r="B47" i="5"/>
  <c r="P46" i="5"/>
  <c r="O46" i="5"/>
  <c r="O49" i="5" s="1"/>
  <c r="N46" i="5"/>
  <c r="K46" i="5"/>
  <c r="H46" i="5"/>
  <c r="E46" i="5"/>
  <c r="B46" i="5"/>
  <c r="P45" i="5"/>
  <c r="O45" i="5"/>
  <c r="N45" i="5"/>
  <c r="K45" i="5"/>
  <c r="H45" i="5"/>
  <c r="E45" i="5"/>
  <c r="B45" i="5"/>
  <c r="P44" i="5"/>
  <c r="P49" i="5" s="1"/>
  <c r="O44" i="5"/>
  <c r="K44" i="5"/>
  <c r="H44" i="5"/>
  <c r="E44" i="5"/>
  <c r="B44" i="5"/>
  <c r="N41" i="5"/>
  <c r="K41" i="5"/>
  <c r="H41" i="5"/>
  <c r="E41" i="5"/>
  <c r="B41" i="5"/>
  <c r="D31" i="5"/>
  <c r="C31" i="5"/>
  <c r="B31" i="5"/>
  <c r="D30" i="5"/>
  <c r="D29" i="5"/>
  <c r="D28" i="5"/>
  <c r="D27" i="5"/>
  <c r="D26" i="5"/>
  <c r="D25" i="5"/>
  <c r="C24" i="5"/>
  <c r="B24" i="5"/>
  <c r="D19" i="5"/>
  <c r="D18" i="5"/>
  <c r="D17" i="5"/>
  <c r="D16" i="5"/>
  <c r="D15" i="5"/>
  <c r="C14" i="5"/>
  <c r="B14" i="5"/>
  <c r="C10" i="5"/>
  <c r="C20" i="5" s="1"/>
  <c r="C9" i="5"/>
  <c r="D9" i="5" s="1"/>
  <c r="B9" i="5"/>
  <c r="C8" i="5"/>
  <c r="D8" i="5" s="1"/>
  <c r="B8" i="5"/>
  <c r="D7" i="5"/>
  <c r="C7" i="5"/>
  <c r="B7" i="5"/>
  <c r="C6" i="5"/>
  <c r="D6" i="5" s="1"/>
  <c r="B6" i="5"/>
  <c r="C5" i="5"/>
  <c r="D5" i="5" s="1"/>
  <c r="B5" i="5"/>
  <c r="B10" i="5" s="1"/>
  <c r="B20" i="5" s="1"/>
  <c r="B21" i="5" s="1"/>
  <c r="B11" i="5" s="1"/>
  <c r="N49" i="5" l="1"/>
  <c r="N44" i="5"/>
  <c r="D20" i="5"/>
  <c r="C21" i="5"/>
  <c r="D10" i="5"/>
  <c r="C11" i="5" l="1"/>
  <c r="D11" i="5" s="1"/>
  <c r="D21" i="5"/>
  <c r="M49" i="4" l="1"/>
  <c r="L49" i="4"/>
  <c r="K49" i="4" s="1"/>
  <c r="J49" i="4"/>
  <c r="I49" i="4"/>
  <c r="H49" i="4"/>
  <c r="G49" i="4"/>
  <c r="F49" i="4"/>
  <c r="E49" i="4"/>
  <c r="D49" i="4"/>
  <c r="B49" i="4" s="1"/>
  <c r="C49" i="4"/>
  <c r="P48" i="4"/>
  <c r="O48" i="4"/>
  <c r="N48" i="4" s="1"/>
  <c r="K48" i="4"/>
  <c r="H48" i="4"/>
  <c r="B48" i="4"/>
  <c r="P47" i="4"/>
  <c r="O47" i="4"/>
  <c r="N47" i="4"/>
  <c r="K47" i="4"/>
  <c r="H47" i="4"/>
  <c r="E47" i="4"/>
  <c r="B47" i="4"/>
  <c r="P46" i="4"/>
  <c r="P49" i="4" s="1"/>
  <c r="O46" i="4"/>
  <c r="K46" i="4"/>
  <c r="H46" i="4"/>
  <c r="E46" i="4"/>
  <c r="B46" i="4"/>
  <c r="P45" i="4"/>
  <c r="O45" i="4"/>
  <c r="N45" i="4" s="1"/>
  <c r="K45" i="4"/>
  <c r="H45" i="4"/>
  <c r="E45" i="4"/>
  <c r="B45" i="4"/>
  <c r="P44" i="4"/>
  <c r="O44" i="4"/>
  <c r="O49" i="4" s="1"/>
  <c r="N44" i="4"/>
  <c r="K44" i="4"/>
  <c r="H44" i="4"/>
  <c r="E44" i="4"/>
  <c r="B44" i="4"/>
  <c r="N41" i="4"/>
  <c r="K41" i="4"/>
  <c r="H41" i="4"/>
  <c r="E41" i="4"/>
  <c r="B41" i="4"/>
  <c r="C31" i="4"/>
  <c r="D31" i="4" s="1"/>
  <c r="B31" i="4"/>
  <c r="D30" i="4"/>
  <c r="D29" i="4"/>
  <c r="D28" i="4"/>
  <c r="D27" i="4"/>
  <c r="D26" i="4"/>
  <c r="D25" i="4"/>
  <c r="C24" i="4"/>
  <c r="B24" i="4"/>
  <c r="D19" i="4"/>
  <c r="D18" i="4"/>
  <c r="D17" i="4"/>
  <c r="D16" i="4"/>
  <c r="D15" i="4"/>
  <c r="C14" i="4"/>
  <c r="B14" i="4"/>
  <c r="C10" i="4"/>
  <c r="C20" i="4" s="1"/>
  <c r="B10" i="4"/>
  <c r="B20" i="4" s="1"/>
  <c r="B21" i="4" s="1"/>
  <c r="B11" i="4" s="1"/>
  <c r="D9" i="4"/>
  <c r="C9" i="4"/>
  <c r="B9" i="4"/>
  <c r="C8" i="4"/>
  <c r="D8" i="4" s="1"/>
  <c r="B8" i="4"/>
  <c r="C7" i="4"/>
  <c r="D7" i="4" s="1"/>
  <c r="B7" i="4"/>
  <c r="C6" i="4"/>
  <c r="D6" i="4" s="1"/>
  <c r="B6" i="4"/>
  <c r="D5" i="4"/>
  <c r="C5" i="4"/>
  <c r="B5" i="4"/>
  <c r="N49" i="4" l="1"/>
  <c r="N46" i="4"/>
  <c r="C21" i="4"/>
  <c r="D20" i="4"/>
  <c r="D10" i="4"/>
  <c r="D21" i="4" l="1"/>
  <c r="C11" i="4"/>
  <c r="D11" i="4" s="1"/>
  <c r="M49" i="3" l="1"/>
  <c r="L49" i="3"/>
  <c r="K49" i="3"/>
  <c r="J49" i="3"/>
  <c r="H49" i="3" s="1"/>
  <c r="I49" i="3"/>
  <c r="G49" i="3"/>
  <c r="F49" i="3"/>
  <c r="E49" i="3" s="1"/>
  <c r="D49" i="3"/>
  <c r="C49" i="3"/>
  <c r="B49" i="3"/>
  <c r="P48" i="3"/>
  <c r="O48" i="3"/>
  <c r="N48" i="3"/>
  <c r="K48" i="3"/>
  <c r="H48" i="3"/>
  <c r="B48" i="3"/>
  <c r="P47" i="3"/>
  <c r="O47" i="3"/>
  <c r="N47" i="3" s="1"/>
  <c r="K47" i="3"/>
  <c r="H47" i="3"/>
  <c r="E47" i="3"/>
  <c r="B47" i="3"/>
  <c r="P46" i="3"/>
  <c r="O46" i="3"/>
  <c r="O49" i="3" s="1"/>
  <c r="N46" i="3"/>
  <c r="K46" i="3"/>
  <c r="H46" i="3"/>
  <c r="E46" i="3"/>
  <c r="B46" i="3"/>
  <c r="P45" i="3"/>
  <c r="O45" i="3"/>
  <c r="N45" i="3"/>
  <c r="K45" i="3"/>
  <c r="H45" i="3"/>
  <c r="E45" i="3"/>
  <c r="B45" i="3"/>
  <c r="P44" i="3"/>
  <c r="P49" i="3" s="1"/>
  <c r="O44" i="3"/>
  <c r="K44" i="3"/>
  <c r="H44" i="3"/>
  <c r="E44" i="3"/>
  <c r="B44" i="3"/>
  <c r="N41" i="3"/>
  <c r="K41" i="3"/>
  <c r="H41" i="3"/>
  <c r="E41" i="3"/>
  <c r="B41" i="3"/>
  <c r="C31" i="3"/>
  <c r="D31" i="3" s="1"/>
  <c r="B31" i="3"/>
  <c r="D30" i="3"/>
  <c r="D29" i="3"/>
  <c r="D28" i="3"/>
  <c r="D27" i="3"/>
  <c r="D26" i="3"/>
  <c r="D25" i="3"/>
  <c r="C24" i="3"/>
  <c r="B24" i="3"/>
  <c r="D19" i="3"/>
  <c r="D18" i="3"/>
  <c r="D17" i="3"/>
  <c r="D16" i="3"/>
  <c r="D15" i="3"/>
  <c r="C14" i="3"/>
  <c r="B14" i="3"/>
  <c r="C10" i="3"/>
  <c r="C20" i="3" s="1"/>
  <c r="B10" i="3"/>
  <c r="B20" i="3" s="1"/>
  <c r="B21" i="3" s="1"/>
  <c r="B11" i="3" s="1"/>
  <c r="D9" i="3"/>
  <c r="C9" i="3"/>
  <c r="B9" i="3"/>
  <c r="C8" i="3"/>
  <c r="D8" i="3" s="1"/>
  <c r="B8" i="3"/>
  <c r="C7" i="3"/>
  <c r="D7" i="3" s="1"/>
  <c r="B7" i="3"/>
  <c r="C6" i="3"/>
  <c r="D6" i="3" s="1"/>
  <c r="B6" i="3"/>
  <c r="D5" i="3"/>
  <c r="C5" i="3"/>
  <c r="B5" i="3"/>
  <c r="N49" i="3" l="1"/>
  <c r="N44" i="3"/>
  <c r="C21" i="3"/>
  <c r="D20" i="3"/>
  <c r="D10" i="3"/>
  <c r="D21" i="3" l="1"/>
  <c r="C11" i="3"/>
  <c r="D11" i="3" s="1"/>
  <c r="M49" i="2" l="1"/>
  <c r="L49" i="2"/>
  <c r="K49" i="2" s="1"/>
  <c r="J49" i="2"/>
  <c r="I49" i="2"/>
  <c r="H49" i="2"/>
  <c r="G49" i="2"/>
  <c r="F49" i="2"/>
  <c r="E49" i="2"/>
  <c r="D49" i="2"/>
  <c r="B49" i="2" s="1"/>
  <c r="C49" i="2"/>
  <c r="P48" i="2"/>
  <c r="O48" i="2"/>
  <c r="N48" i="2" s="1"/>
  <c r="K48" i="2"/>
  <c r="H48" i="2"/>
  <c r="B48" i="2"/>
  <c r="P47" i="2"/>
  <c r="O47" i="2"/>
  <c r="N47" i="2"/>
  <c r="K47" i="2"/>
  <c r="H47" i="2"/>
  <c r="E47" i="2"/>
  <c r="B47" i="2"/>
  <c r="P46" i="2"/>
  <c r="N46" i="2" s="1"/>
  <c r="O46" i="2"/>
  <c r="K46" i="2"/>
  <c r="H46" i="2"/>
  <c r="E46" i="2"/>
  <c r="B46" i="2"/>
  <c r="P45" i="2"/>
  <c r="O45" i="2"/>
  <c r="N45" i="2" s="1"/>
  <c r="K45" i="2"/>
  <c r="H45" i="2"/>
  <c r="E45" i="2"/>
  <c r="B45" i="2"/>
  <c r="P44" i="2"/>
  <c r="O44" i="2"/>
  <c r="O49" i="2" s="1"/>
  <c r="N44" i="2"/>
  <c r="K44" i="2"/>
  <c r="H44" i="2"/>
  <c r="E44" i="2"/>
  <c r="B44" i="2"/>
  <c r="N41" i="2"/>
  <c r="K41" i="2"/>
  <c r="H41" i="2"/>
  <c r="E41" i="2"/>
  <c r="B41" i="2"/>
  <c r="C31" i="2"/>
  <c r="B31" i="2"/>
  <c r="D30" i="2"/>
  <c r="D29" i="2"/>
  <c r="D28" i="2"/>
  <c r="D27" i="2"/>
  <c r="D26" i="2"/>
  <c r="D25" i="2"/>
  <c r="C24" i="2"/>
  <c r="B24" i="2"/>
  <c r="D19" i="2"/>
  <c r="D18" i="2"/>
  <c r="D17" i="2"/>
  <c r="D16" i="2"/>
  <c r="D15" i="2"/>
  <c r="C14" i="2"/>
  <c r="B14" i="2"/>
  <c r="C9" i="2"/>
  <c r="B9" i="2"/>
  <c r="C8" i="2"/>
  <c r="B8" i="2"/>
  <c r="C7" i="2"/>
  <c r="B7" i="2"/>
  <c r="C6" i="2"/>
  <c r="B6" i="2"/>
  <c r="C5" i="2"/>
  <c r="B5" i="2"/>
  <c r="B10" i="2" s="1"/>
  <c r="B20" i="2" s="1"/>
  <c r="B21" i="2" s="1"/>
  <c r="B11" i="2" s="1"/>
  <c r="N49" i="2" l="1"/>
  <c r="P49" i="2"/>
  <c r="D5" i="2"/>
  <c r="D9" i="2"/>
  <c r="D6" i="2"/>
  <c r="D8" i="2"/>
  <c r="C10" i="2"/>
  <c r="C20" i="2" s="1"/>
  <c r="C21" i="2" s="1"/>
  <c r="D7" i="2"/>
  <c r="D31" i="2"/>
  <c r="M49" i="1"/>
  <c r="L49" i="1"/>
  <c r="K49" i="1" s="1"/>
  <c r="J49" i="1"/>
  <c r="I49" i="1"/>
  <c r="H49" i="1" s="1"/>
  <c r="G49" i="1"/>
  <c r="F49" i="1"/>
  <c r="E49" i="1"/>
  <c r="D49" i="1"/>
  <c r="B49" i="1" s="1"/>
  <c r="C49" i="1"/>
  <c r="P48" i="1"/>
  <c r="O48" i="1"/>
  <c r="N48" i="1" s="1"/>
  <c r="K48" i="1"/>
  <c r="H48" i="1"/>
  <c r="B48" i="1"/>
  <c r="P47" i="1"/>
  <c r="O47" i="1"/>
  <c r="N47" i="1"/>
  <c r="K47" i="1"/>
  <c r="H47" i="1"/>
  <c r="E47" i="1"/>
  <c r="B47" i="1"/>
  <c r="P46" i="1"/>
  <c r="N46" i="1" s="1"/>
  <c r="O46" i="1"/>
  <c r="K46" i="1"/>
  <c r="H46" i="1"/>
  <c r="E46" i="1"/>
  <c r="B46" i="1"/>
  <c r="P45" i="1"/>
  <c r="O45" i="1"/>
  <c r="N45" i="1" s="1"/>
  <c r="K45" i="1"/>
  <c r="H45" i="1"/>
  <c r="E45" i="1"/>
  <c r="B45" i="1"/>
  <c r="P44" i="1"/>
  <c r="P49" i="1" s="1"/>
  <c r="O44" i="1"/>
  <c r="N44" i="1" s="1"/>
  <c r="K44" i="1"/>
  <c r="H44" i="1"/>
  <c r="E44" i="1"/>
  <c r="B44" i="1"/>
  <c r="N41" i="1"/>
  <c r="K41" i="1"/>
  <c r="H41" i="1"/>
  <c r="E41" i="1"/>
  <c r="B41" i="1"/>
  <c r="C31" i="1"/>
  <c r="D31" i="1" s="1"/>
  <c r="B31" i="1"/>
  <c r="D30" i="1"/>
  <c r="D29" i="1"/>
  <c r="D28" i="1"/>
  <c r="D27" i="1"/>
  <c r="D26" i="1"/>
  <c r="D25" i="1"/>
  <c r="C24" i="1"/>
  <c r="B24" i="1"/>
  <c r="D19" i="1"/>
  <c r="D18" i="1"/>
  <c r="D17" i="1"/>
  <c r="D16" i="1"/>
  <c r="D15" i="1"/>
  <c r="C14" i="1"/>
  <c r="B14" i="1"/>
  <c r="C10" i="1"/>
  <c r="C20" i="1" s="1"/>
  <c r="C9" i="1"/>
  <c r="B9" i="1"/>
  <c r="C8" i="1"/>
  <c r="B8" i="1"/>
  <c r="C7" i="1"/>
  <c r="D7" i="1" s="1"/>
  <c r="B7" i="1"/>
  <c r="C6" i="1"/>
  <c r="D6" i="1" s="1"/>
  <c r="B6" i="1"/>
  <c r="C5" i="1"/>
  <c r="B5" i="1"/>
  <c r="B10" i="1" s="1"/>
  <c r="B20" i="1" s="1"/>
  <c r="B21" i="1" s="1"/>
  <c r="B11" i="1" s="1"/>
  <c r="D20" i="2" l="1"/>
  <c r="D10" i="2"/>
  <c r="D21" i="2"/>
  <c r="C11" i="2"/>
  <c r="D11" i="2" s="1"/>
  <c r="O49" i="1"/>
  <c r="N49" i="1" s="1"/>
  <c r="D5" i="1"/>
  <c r="D9" i="1"/>
  <c r="D8" i="1"/>
  <c r="D20" i="1"/>
  <c r="C21" i="1"/>
  <c r="D10" i="1"/>
  <c r="C11" i="1" l="1"/>
  <c r="D11" i="1" s="1"/>
  <c r="D21" i="1"/>
</calcChain>
</file>

<file path=xl/sharedStrings.xml><?xml version="1.0" encoding="utf-8"?>
<sst xmlns="http://schemas.openxmlformats.org/spreadsheetml/2006/main" count="1597" uniqueCount="83">
  <si>
    <t>Ledighedsprocent</t>
  </si>
  <si>
    <t>Forskel</t>
  </si>
  <si>
    <t>B&amp;R</t>
  </si>
  <si>
    <t>El</t>
  </si>
  <si>
    <t>MURERE</t>
  </si>
  <si>
    <t>MALERE</t>
  </si>
  <si>
    <t>METAL</t>
  </si>
  <si>
    <t>I ALT</t>
  </si>
  <si>
    <t>Antal forsikrede</t>
  </si>
  <si>
    <t>PCT</t>
  </si>
  <si>
    <t>LEDIGE</t>
  </si>
  <si>
    <t>FORSIK</t>
  </si>
  <si>
    <t>HELE LANDET</t>
  </si>
  <si>
    <t>LEDIGHEDSPROCENT, ANTAL LEDIGE OG ANTAL FORSIKREDE</t>
  </si>
  <si>
    <t>EL</t>
  </si>
  <si>
    <t>Antal fuldtidsledige</t>
  </si>
  <si>
    <t>3F+MURERE</t>
  </si>
  <si>
    <t>REGION HOVEDSTADEN</t>
  </si>
  <si>
    <t>REGION SJÆLLAND</t>
  </si>
  <si>
    <t>REGION MIDTJYLLAND</t>
  </si>
  <si>
    <t>REGION NORDJYLLAND</t>
  </si>
  <si>
    <t>Noter:</t>
  </si>
  <si>
    <t>3F (B&amp;A)</t>
  </si>
  <si>
    <t>REGION SYDDANMARK</t>
  </si>
  <si>
    <t>FORDELT TILNÆRMELSESVIS PÅ REGIONER</t>
  </si>
  <si>
    <t>MALERE, B&amp;R, EL og 3F+MURERE</t>
  </si>
  <si>
    <t>A-kassetal BAT uge 1</t>
  </si>
  <si>
    <t>2011 og 2012</t>
  </si>
  <si>
    <t>UGE 1</t>
  </si>
  <si>
    <t>Fra 1.1.2012 er aktiverede og dem i jobtræning også medregnet for B&amp;R og Malerne</t>
  </si>
  <si>
    <t xml:space="preserve"> </t>
  </si>
  <si>
    <t>A-kassetal BAT uge 3</t>
  </si>
  <si>
    <t>UGE 3</t>
  </si>
  <si>
    <t>A-kassetal BAT uge 5</t>
  </si>
  <si>
    <t>UGE 5</t>
  </si>
  <si>
    <t>A-kassetal BAT uge 7</t>
  </si>
  <si>
    <t>UGE 7</t>
  </si>
  <si>
    <t>A-kassetal BAT uge 9</t>
  </si>
  <si>
    <t>UGE 9</t>
  </si>
  <si>
    <t>A-kassetal BAT uge 11</t>
  </si>
  <si>
    <t>UGE 11</t>
  </si>
  <si>
    <t>A-kassetal BAT uge 13</t>
  </si>
  <si>
    <t>UGE 13</t>
  </si>
  <si>
    <t>A-kassetal BAT uge 15</t>
  </si>
  <si>
    <t>UGE 15</t>
  </si>
  <si>
    <t>A-kassetal BAT uge 17</t>
  </si>
  <si>
    <t>UGE 17</t>
  </si>
  <si>
    <t>A-kassetal BAT uge 19</t>
  </si>
  <si>
    <t>UGE 19</t>
  </si>
  <si>
    <t>A-kassetal BAT uge 21</t>
  </si>
  <si>
    <t>UGE 21</t>
  </si>
  <si>
    <t>A-kassetal BAT uge 23</t>
  </si>
  <si>
    <t>UGE 23</t>
  </si>
  <si>
    <t>A-kassetal BAT uge 25</t>
  </si>
  <si>
    <t>UGE 25</t>
  </si>
  <si>
    <t>A-kassetal BAT uge 27</t>
  </si>
  <si>
    <t>UGE 27</t>
  </si>
  <si>
    <t>A-kassetal BAT uge 29</t>
  </si>
  <si>
    <t>UGE 29</t>
  </si>
  <si>
    <t>A-kassetal BAT uge 31</t>
  </si>
  <si>
    <t>UGE 31</t>
  </si>
  <si>
    <t>A-kassetal BAT uge 33</t>
  </si>
  <si>
    <t>UGE 33</t>
  </si>
  <si>
    <t>A-kassetal BAT uge 35</t>
  </si>
  <si>
    <t>UGE 35</t>
  </si>
  <si>
    <t>A-kassetal BAT uge 37</t>
  </si>
  <si>
    <t>UGE 37</t>
  </si>
  <si>
    <t>A-kassetal BAT uge 39</t>
  </si>
  <si>
    <t>UGE 39</t>
  </si>
  <si>
    <t>A-kassetal BAT uge 41</t>
  </si>
  <si>
    <t>UGE 41</t>
  </si>
  <si>
    <t>A-kassetal BAT uge 43</t>
  </si>
  <si>
    <t>UGE 43</t>
  </si>
  <si>
    <t>A-kassetal BAT uge 45</t>
  </si>
  <si>
    <t>UGE 45</t>
  </si>
  <si>
    <t>A-kassetal BAT uge 47</t>
  </si>
  <si>
    <t>UGE 47</t>
  </si>
  <si>
    <t>A-kassetal BAT uge 49</t>
  </si>
  <si>
    <t>UGE 49</t>
  </si>
  <si>
    <t>A-kassetal BAT uge 51</t>
  </si>
  <si>
    <t>Note: For 3F (B&amp;A) og MURERE er ledigheden i uge 52</t>
  </si>
  <si>
    <t>UGE 51</t>
  </si>
  <si>
    <t>Note: For 3F+MURERE er ledigheden i uge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</si>
</sst>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0" fillId="0" borderId="0" xfId="0" applyBorder="1"/>
    <xf numFmtId="0" fontId="0" fillId="0" borderId="0" xfId="0" applyFill="1" applyBorder="1" applyAlignment="1"/>
    <xf numFmtId="165" fontId="0" fillId="0" borderId="0" xfId="0" applyNumberForma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4" xfId="0" applyFill="1" applyBorder="1" applyAlignment="1"/>
    <xf numFmtId="3" fontId="0" fillId="0" borderId="0" xfId="0" applyNumberFormat="1" applyFill="1" applyBorder="1" applyAlignment="1"/>
    <xf numFmtId="3" fontId="0" fillId="0" borderId="8" xfId="0" applyNumberFormat="1" applyFill="1" applyBorder="1" applyAlignment="1"/>
    <xf numFmtId="3" fontId="3" fillId="0" borderId="16" xfId="0" applyNumberFormat="1" applyFont="1" applyFill="1" applyBorder="1" applyAlignment="1"/>
    <xf numFmtId="3" fontId="3" fillId="0" borderId="17" xfId="0" applyNumberFormat="1" applyFont="1" applyFill="1" applyBorder="1" applyAlignment="1"/>
    <xf numFmtId="165" fontId="3" fillId="0" borderId="16" xfId="0" applyNumberFormat="1" applyFont="1" applyFill="1" applyBorder="1" applyAlignment="1"/>
    <xf numFmtId="165" fontId="3" fillId="0" borderId="18" xfId="0" applyNumberFormat="1" applyFont="1" applyFill="1" applyBorder="1" applyAlignment="1"/>
    <xf numFmtId="3" fontId="3" fillId="0" borderId="19" xfId="0" applyNumberFormat="1" applyFont="1" applyFill="1" applyBorder="1" applyAlignment="1"/>
    <xf numFmtId="165" fontId="3" fillId="0" borderId="5" xfId="0" applyNumberFormat="1" applyFont="1" applyBorder="1"/>
    <xf numFmtId="0" fontId="4" fillId="0" borderId="0" xfId="0" applyFont="1"/>
    <xf numFmtId="0" fontId="3" fillId="0" borderId="4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166" fontId="0" fillId="0" borderId="0" xfId="1" applyNumberFormat="1" applyFont="1"/>
    <xf numFmtId="166" fontId="4" fillId="0" borderId="0" xfId="1" applyNumberFormat="1" applyFont="1"/>
    <xf numFmtId="165" fontId="3" fillId="0" borderId="0" xfId="0" applyNumberFormat="1" applyFont="1"/>
    <xf numFmtId="0" fontId="1" fillId="0" borderId="0" xfId="0" applyFont="1"/>
    <xf numFmtId="165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" fillId="0" borderId="0" xfId="0" applyFont="1" applyFill="1" applyBorder="1"/>
    <xf numFmtId="3" fontId="1" fillId="0" borderId="0" xfId="0" applyNumberFormat="1" applyFont="1"/>
    <xf numFmtId="3" fontId="1" fillId="0" borderId="0" xfId="0" applyNumberFormat="1" applyFont="1" applyFill="1" applyBorder="1" applyAlignment="1"/>
    <xf numFmtId="3" fontId="1" fillId="0" borderId="0" xfId="0" applyNumberFormat="1" applyFont="1" applyBorder="1"/>
    <xf numFmtId="165" fontId="1" fillId="0" borderId="0" xfId="0" applyNumberFormat="1" applyFont="1"/>
    <xf numFmtId="0" fontId="1" fillId="0" borderId="4" xfId="0" applyFont="1" applyBorder="1"/>
    <xf numFmtId="3" fontId="1" fillId="0" borderId="14" xfId="0" applyNumberFormat="1" applyFont="1" applyFill="1" applyBorder="1" applyAlignment="1"/>
    <xf numFmtId="3" fontId="1" fillId="0" borderId="5" xfId="0" applyNumberFormat="1" applyFont="1" applyFill="1" applyBorder="1" applyAlignment="1"/>
    <xf numFmtId="0" fontId="3" fillId="0" borderId="23" xfId="0" applyFont="1" applyFill="1" applyBorder="1" applyAlignment="1"/>
    <xf numFmtId="0" fontId="0" fillId="0" borderId="5" xfId="0" applyFill="1" applyBorder="1" applyAlignment="1"/>
    <xf numFmtId="165" fontId="0" fillId="0" borderId="24" xfId="0" applyNumberFormat="1" applyFill="1" applyBorder="1" applyAlignment="1"/>
    <xf numFmtId="165" fontId="3" fillId="0" borderId="24" xfId="0" applyNumberFormat="1" applyFont="1" applyFill="1" applyBorder="1" applyAlignment="1"/>
    <xf numFmtId="0" fontId="0" fillId="0" borderId="12" xfId="0" applyFill="1" applyBorder="1" applyAlignment="1"/>
    <xf numFmtId="0" fontId="1" fillId="0" borderId="10" xfId="0" applyFont="1" applyFill="1" applyBorder="1" applyAlignment="1"/>
    <xf numFmtId="0" fontId="1" fillId="0" borderId="0" xfId="0" applyFont="1" applyBorder="1"/>
    <xf numFmtId="165" fontId="3" fillId="0" borderId="0" xfId="0" applyNumberFormat="1" applyFont="1" applyBorder="1"/>
    <xf numFmtId="3" fontId="1" fillId="0" borderId="7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165" fontId="1" fillId="0" borderId="5" xfId="0" applyNumberFormat="1" applyFont="1" applyBorder="1"/>
    <xf numFmtId="0" fontId="1" fillId="0" borderId="3" xfId="0" applyFont="1" applyBorder="1"/>
    <xf numFmtId="3" fontId="1" fillId="0" borderId="5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6" fontId="1" fillId="0" borderId="0" xfId="1" applyNumberFormat="1" applyFont="1"/>
    <xf numFmtId="0" fontId="6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22" zoomScaleNormal="100" workbookViewId="0">
      <selection activeCell="K30" sqref="K30"/>
    </sheetView>
  </sheetViews>
  <sheetFormatPr defaultRowHeight="12.75" x14ac:dyDescent="0.2"/>
  <cols>
    <col min="1" max="1" width="23.85546875" style="22" customWidth="1"/>
    <col min="2" max="2" width="9.7109375" style="22" customWidth="1"/>
    <col min="3" max="3" width="9.28515625" style="22" customWidth="1"/>
    <col min="4" max="16384" width="9.140625" style="22"/>
  </cols>
  <sheetData>
    <row r="1" spans="1:9" ht="15.75" x14ac:dyDescent="0.25">
      <c r="A1" s="1" t="s">
        <v>26</v>
      </c>
      <c r="B1" s="2"/>
      <c r="C1" s="2"/>
      <c r="D1" s="52"/>
      <c r="E1" s="30"/>
      <c r="F1" s="30"/>
      <c r="G1" s="30"/>
      <c r="H1" s="30"/>
      <c r="I1" s="30"/>
    </row>
    <row r="2" spans="1:9" ht="15.75" x14ac:dyDescent="0.25">
      <c r="A2" s="3" t="s">
        <v>27</v>
      </c>
      <c r="B2" s="53"/>
      <c r="C2" s="53"/>
      <c r="D2" s="54"/>
      <c r="E2" s="30"/>
      <c r="F2" s="30"/>
      <c r="G2" s="30"/>
      <c r="H2" s="30"/>
      <c r="I2" s="30"/>
    </row>
    <row r="3" spans="1:9" x14ac:dyDescent="0.2">
      <c r="A3" s="23" t="s">
        <v>0</v>
      </c>
      <c r="B3" s="24"/>
      <c r="C3" s="47"/>
      <c r="D3" s="55"/>
      <c r="E3" s="30"/>
      <c r="F3" s="30"/>
      <c r="G3" s="30"/>
      <c r="H3" s="30"/>
      <c r="I3" s="30"/>
    </row>
    <row r="4" spans="1:9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  <c r="I4" s="30"/>
    </row>
    <row r="5" spans="1:9" x14ac:dyDescent="0.2">
      <c r="A5" s="38" t="s">
        <v>2</v>
      </c>
      <c r="B5" s="37">
        <f t="shared" ref="B5:C9" si="0">B15/B25*100</f>
        <v>11.283886060272465</v>
      </c>
      <c r="C5" s="37">
        <f t="shared" si="0"/>
        <v>8.3878643664485431</v>
      </c>
      <c r="D5" s="57">
        <f t="shared" ref="D5:D11" si="1">C5-B5</f>
        <v>-2.896021693823922</v>
      </c>
      <c r="E5" s="30"/>
      <c r="F5" s="30"/>
      <c r="G5" s="30"/>
      <c r="H5" s="30"/>
      <c r="I5" s="30"/>
    </row>
    <row r="6" spans="1:9" x14ac:dyDescent="0.2">
      <c r="A6" s="38" t="s">
        <v>3</v>
      </c>
      <c r="B6" s="37">
        <f t="shared" si="0"/>
        <v>5.664583242274575</v>
      </c>
      <c r="C6" s="37">
        <f t="shared" si="0"/>
        <v>4.5907128381355191</v>
      </c>
      <c r="D6" s="57">
        <f t="shared" si="1"/>
        <v>-1.0738704041390559</v>
      </c>
      <c r="E6" s="30"/>
      <c r="F6" s="30"/>
      <c r="G6" s="30"/>
      <c r="H6" s="30"/>
      <c r="I6" s="30"/>
    </row>
    <row r="7" spans="1:9" x14ac:dyDescent="0.2">
      <c r="A7" s="38" t="s">
        <v>22</v>
      </c>
      <c r="B7" s="37">
        <f t="shared" si="0"/>
        <v>26.577946768060833</v>
      </c>
      <c r="C7" s="37">
        <f t="shared" si="0"/>
        <v>14.727782401121283</v>
      </c>
      <c r="D7" s="57">
        <f t="shared" si="1"/>
        <v>-11.85016436693955</v>
      </c>
      <c r="E7" s="30"/>
      <c r="F7" s="30"/>
      <c r="G7" s="30"/>
      <c r="H7" s="30"/>
      <c r="I7" s="30"/>
    </row>
    <row r="8" spans="1:9" x14ac:dyDescent="0.2">
      <c r="A8" s="38" t="s">
        <v>4</v>
      </c>
      <c r="B8" s="37">
        <f t="shared" si="0"/>
        <v>41.131517317884878</v>
      </c>
      <c r="C8" s="37">
        <f t="shared" si="0"/>
        <v>23.413705583756343</v>
      </c>
      <c r="D8" s="57">
        <f t="shared" si="1"/>
        <v>-17.717811734128535</v>
      </c>
      <c r="E8" s="30"/>
      <c r="F8" s="30"/>
      <c r="G8" s="30"/>
      <c r="H8" s="30"/>
      <c r="I8" s="30"/>
    </row>
    <row r="9" spans="1:9" x14ac:dyDescent="0.2">
      <c r="A9" s="38" t="s">
        <v>5</v>
      </c>
      <c r="B9" s="37">
        <f t="shared" si="0"/>
        <v>19.593742114559674</v>
      </c>
      <c r="C9" s="37">
        <f t="shared" si="0"/>
        <v>18.301514154048718</v>
      </c>
      <c r="D9" s="57">
        <f t="shared" si="1"/>
        <v>-1.2922279605109566</v>
      </c>
      <c r="E9" s="30"/>
      <c r="F9" s="30"/>
      <c r="G9" s="30"/>
      <c r="H9" s="30"/>
      <c r="I9" s="30"/>
    </row>
    <row r="10" spans="1:9" x14ac:dyDescent="0.2">
      <c r="A10" s="38" t="s">
        <v>6</v>
      </c>
      <c r="B10" s="37">
        <f>B5</f>
        <v>11.283886060272465</v>
      </c>
      <c r="C10" s="37">
        <f>C5</f>
        <v>8.3878643664485431</v>
      </c>
      <c r="D10" s="57">
        <f t="shared" si="1"/>
        <v>-2.896021693823922</v>
      </c>
      <c r="E10" s="30"/>
      <c r="F10" s="30"/>
      <c r="G10" s="30"/>
      <c r="H10" s="30"/>
      <c r="I10" s="30"/>
    </row>
    <row r="11" spans="1:9" x14ac:dyDescent="0.2">
      <c r="A11" s="23" t="s">
        <v>7</v>
      </c>
      <c r="B11" s="29">
        <f>B21/B31*100</f>
        <v>20.526898818466528</v>
      </c>
      <c r="C11" s="48">
        <f>C21/C31*100</f>
        <v>12.654011550909869</v>
      </c>
      <c r="D11" s="21">
        <f t="shared" si="1"/>
        <v>-7.8728872675566581</v>
      </c>
      <c r="E11" s="30"/>
      <c r="F11" s="30"/>
      <c r="G11" s="30"/>
      <c r="H11" s="30"/>
      <c r="I11" s="30"/>
    </row>
    <row r="12" spans="1:9" x14ac:dyDescent="0.2">
      <c r="A12" s="58"/>
      <c r="B12" s="53"/>
      <c r="C12" s="53"/>
      <c r="D12" s="54"/>
      <c r="E12" s="30"/>
      <c r="F12" s="30"/>
      <c r="G12" s="30"/>
      <c r="H12" s="30"/>
      <c r="I12" s="30"/>
    </row>
    <row r="13" spans="1:9" x14ac:dyDescent="0.2">
      <c r="A13" s="23" t="s">
        <v>15</v>
      </c>
      <c r="B13" s="47"/>
      <c r="C13" s="47"/>
      <c r="D13" s="55"/>
      <c r="E13" s="30"/>
      <c r="F13" s="30"/>
      <c r="G13" s="30"/>
      <c r="H13" s="30"/>
      <c r="I13" s="30"/>
    </row>
    <row r="14" spans="1:9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0"/>
      <c r="G14" s="30"/>
      <c r="H14" s="30"/>
      <c r="I14" s="30"/>
    </row>
    <row r="15" spans="1:9" x14ac:dyDescent="0.2">
      <c r="A15" s="38" t="s">
        <v>2</v>
      </c>
      <c r="B15" s="34">
        <v>820</v>
      </c>
      <c r="C15" s="34">
        <v>564</v>
      </c>
      <c r="D15" s="59">
        <f>C15-B15</f>
        <v>-256</v>
      </c>
      <c r="E15" s="30"/>
      <c r="F15" s="30"/>
      <c r="G15" s="30"/>
      <c r="H15" s="30"/>
      <c r="I15" s="30"/>
    </row>
    <row r="16" spans="1:9" x14ac:dyDescent="0.2">
      <c r="A16" s="38" t="s">
        <v>3</v>
      </c>
      <c r="B16" s="34">
        <v>1296</v>
      </c>
      <c r="C16" s="34">
        <v>1042</v>
      </c>
      <c r="D16" s="59">
        <f t="shared" ref="D16:D21" si="2">C16-B16</f>
        <v>-254</v>
      </c>
      <c r="E16" s="30"/>
      <c r="F16" s="30"/>
      <c r="G16" s="30"/>
      <c r="H16" s="30"/>
      <c r="I16" s="30"/>
    </row>
    <row r="17" spans="1:10" x14ac:dyDescent="0.2">
      <c r="A17" s="38" t="s">
        <v>22</v>
      </c>
      <c r="B17" s="34">
        <v>11883</v>
      </c>
      <c r="C17" s="34">
        <v>6725</v>
      </c>
      <c r="D17" s="59">
        <f t="shared" si="2"/>
        <v>-5158</v>
      </c>
      <c r="E17" s="30"/>
      <c r="F17" s="30"/>
      <c r="G17" s="30"/>
      <c r="H17" s="30"/>
      <c r="I17" s="30"/>
      <c r="J17" s="28"/>
    </row>
    <row r="18" spans="1:10" x14ac:dyDescent="0.2">
      <c r="A18" s="38" t="s">
        <v>4</v>
      </c>
      <c r="B18" s="34">
        <v>3337</v>
      </c>
      <c r="C18" s="34">
        <v>1845</v>
      </c>
      <c r="D18" s="59">
        <f t="shared" si="2"/>
        <v>-1492</v>
      </c>
      <c r="E18" s="30"/>
      <c r="F18" s="30"/>
      <c r="G18" s="34"/>
      <c r="H18" s="30"/>
      <c r="I18" s="34"/>
      <c r="J18" s="28"/>
    </row>
    <row r="19" spans="1:10" x14ac:dyDescent="0.2">
      <c r="A19" s="38" t="s">
        <v>5</v>
      </c>
      <c r="B19" s="35">
        <v>1553</v>
      </c>
      <c r="C19" s="35">
        <v>1390</v>
      </c>
      <c r="D19" s="59">
        <f t="shared" si="2"/>
        <v>-163</v>
      </c>
      <c r="E19" s="30"/>
      <c r="F19" s="30"/>
      <c r="G19" s="34"/>
      <c r="H19" s="30"/>
      <c r="I19" s="34"/>
    </row>
    <row r="20" spans="1:10" x14ac:dyDescent="0.2">
      <c r="A20" s="38" t="s">
        <v>6</v>
      </c>
      <c r="B20" s="36">
        <f>B10/100*B30</f>
        <v>282.0971515068116</v>
      </c>
      <c r="C20" s="36">
        <f>C10/100*C30</f>
        <v>209.69660916121356</v>
      </c>
      <c r="D20" s="59">
        <f t="shared" si="2"/>
        <v>-72.400542345598041</v>
      </c>
      <c r="E20" s="34"/>
      <c r="F20" s="34"/>
      <c r="G20" s="30"/>
      <c r="H20" s="30"/>
      <c r="I20" s="30"/>
    </row>
    <row r="21" spans="1:10" x14ac:dyDescent="0.2">
      <c r="A21" s="23" t="s">
        <v>7</v>
      </c>
      <c r="B21" s="25">
        <f>SUM(B15:B20)</f>
        <v>19171.097151506812</v>
      </c>
      <c r="C21" s="25">
        <f>SUM(C15:C20)</f>
        <v>11775.696609161214</v>
      </c>
      <c r="D21" s="26">
        <f t="shared" si="2"/>
        <v>-7395.4005423455983</v>
      </c>
      <c r="E21" s="30"/>
      <c r="F21" s="34"/>
      <c r="G21" s="30"/>
      <c r="H21" s="30"/>
      <c r="I21" s="30"/>
    </row>
    <row r="22" spans="1:10" x14ac:dyDescent="0.2">
      <c r="A22" s="58"/>
      <c r="B22" s="53"/>
      <c r="C22" s="53"/>
      <c r="D22" s="54"/>
      <c r="E22" s="30"/>
      <c r="F22" s="30" t="s">
        <v>30</v>
      </c>
      <c r="G22" s="30"/>
      <c r="H22" s="30"/>
      <c r="I22" s="30"/>
    </row>
    <row r="23" spans="1:10" x14ac:dyDescent="0.2">
      <c r="A23" s="23" t="s">
        <v>8</v>
      </c>
      <c r="B23" s="47"/>
      <c r="C23" s="47"/>
      <c r="D23" s="55"/>
      <c r="E23" s="30"/>
      <c r="F23" s="30"/>
      <c r="G23" s="34"/>
      <c r="H23" s="30"/>
      <c r="I23" s="34"/>
    </row>
    <row r="24" spans="1:10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0"/>
      <c r="G24" s="30"/>
      <c r="H24" s="30"/>
      <c r="I24" s="30"/>
    </row>
    <row r="25" spans="1:10" x14ac:dyDescent="0.2">
      <c r="A25" s="38" t="s">
        <v>2</v>
      </c>
      <c r="B25" s="34">
        <v>7267</v>
      </c>
      <c r="C25" s="34">
        <v>6724</v>
      </c>
      <c r="D25" s="59">
        <f t="shared" ref="D25:D31" si="3">C25-B25</f>
        <v>-543</v>
      </c>
      <c r="E25" s="30"/>
      <c r="F25" s="30"/>
      <c r="G25" s="30"/>
      <c r="H25" s="30"/>
      <c r="I25" s="30"/>
    </row>
    <row r="26" spans="1:10" x14ac:dyDescent="0.2">
      <c r="A26" s="38" t="s">
        <v>3</v>
      </c>
      <c r="B26" s="34">
        <v>22879</v>
      </c>
      <c r="C26" s="34">
        <v>22698</v>
      </c>
      <c r="D26" s="59">
        <f t="shared" si="3"/>
        <v>-181</v>
      </c>
      <c r="E26" s="30"/>
      <c r="F26" s="30"/>
      <c r="G26" s="30"/>
      <c r="H26" s="30"/>
      <c r="I26" s="30"/>
    </row>
    <row r="27" spans="1:10" x14ac:dyDescent="0.2">
      <c r="A27" s="38" t="s">
        <v>22</v>
      </c>
      <c r="B27" s="34">
        <v>44710</v>
      </c>
      <c r="C27" s="34">
        <v>45662</v>
      </c>
      <c r="D27" s="59">
        <f t="shared" si="3"/>
        <v>952</v>
      </c>
      <c r="E27" s="30"/>
      <c r="F27" s="30"/>
      <c r="G27" s="34"/>
      <c r="H27" s="30"/>
      <c r="I27" s="34"/>
      <c r="J27" s="27"/>
    </row>
    <row r="28" spans="1:10" x14ac:dyDescent="0.2">
      <c r="A28" s="38" t="s">
        <v>4</v>
      </c>
      <c r="B28" s="34">
        <v>8113</v>
      </c>
      <c r="C28" s="34">
        <v>7880</v>
      </c>
      <c r="D28" s="59">
        <f t="shared" si="3"/>
        <v>-233</v>
      </c>
      <c r="E28" s="30"/>
      <c r="F28" s="30"/>
      <c r="G28" s="34"/>
      <c r="H28" s="30"/>
      <c r="I28" s="34"/>
      <c r="J28" s="27"/>
    </row>
    <row r="29" spans="1:10" x14ac:dyDescent="0.2">
      <c r="A29" s="38" t="s">
        <v>5</v>
      </c>
      <c r="B29" s="34">
        <v>7926</v>
      </c>
      <c r="C29" s="34">
        <v>7595</v>
      </c>
      <c r="D29" s="59">
        <f t="shared" si="3"/>
        <v>-331</v>
      </c>
      <c r="E29" s="30"/>
      <c r="F29" s="30"/>
      <c r="G29" s="34"/>
      <c r="H29" s="30"/>
      <c r="I29" s="34"/>
    </row>
    <row r="30" spans="1:10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0"/>
      <c r="G30" s="34"/>
      <c r="H30" s="30"/>
      <c r="I30" s="34"/>
    </row>
    <row r="31" spans="1:10" x14ac:dyDescent="0.2">
      <c r="A31" s="23" t="s">
        <v>7</v>
      </c>
      <c r="B31" s="25">
        <f>SUM(B25:B30)</f>
        <v>93395</v>
      </c>
      <c r="C31" s="25">
        <f>SUM(C25:C30)</f>
        <v>93059</v>
      </c>
      <c r="D31" s="26">
        <f t="shared" si="3"/>
        <v>-336</v>
      </c>
      <c r="E31" s="34"/>
      <c r="F31" s="34"/>
      <c r="G31" s="34"/>
      <c r="H31" s="30"/>
      <c r="I31" s="34"/>
    </row>
    <row r="32" spans="1:10" x14ac:dyDescent="0.2">
      <c r="A32" s="58"/>
      <c r="B32" s="60"/>
      <c r="C32" s="60"/>
      <c r="D32" s="61"/>
      <c r="E32" s="30"/>
      <c r="F32" s="30"/>
      <c r="G32" s="34"/>
      <c r="H32" s="30"/>
      <c r="I32" s="34"/>
    </row>
    <row r="33" spans="1:17" x14ac:dyDescent="0.2">
      <c r="A33" s="33" t="s">
        <v>21</v>
      </c>
      <c r="B33" s="30"/>
      <c r="C33" s="30"/>
      <c r="D33" s="30"/>
      <c r="E33" s="30"/>
      <c r="F33" s="30"/>
      <c r="G33" s="34"/>
      <c r="H33" s="30"/>
      <c r="I33" s="34"/>
    </row>
    <row r="34" spans="1:17" x14ac:dyDescent="0.2">
      <c r="A34" s="33" t="s">
        <v>29</v>
      </c>
      <c r="B34" s="30"/>
      <c r="C34" s="30"/>
      <c r="D34" s="30"/>
      <c r="E34" s="30"/>
      <c r="F34" s="30"/>
      <c r="G34" s="34"/>
      <c r="H34" s="34"/>
      <c r="I34" s="34"/>
    </row>
    <row r="35" spans="1:17" x14ac:dyDescent="0.2">
      <c r="A35"/>
      <c r="B35"/>
      <c r="C35"/>
      <c r="D35"/>
      <c r="E35"/>
      <c r="F35"/>
      <c r="G35" s="30"/>
      <c r="H35" s="30"/>
      <c r="I35" s="30"/>
    </row>
    <row r="36" spans="1:17" x14ac:dyDescent="0.2">
      <c r="A36" t="s">
        <v>13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">
      <c r="A37" s="30" t="s">
        <v>24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">
      <c r="A39" s="30" t="s">
        <v>28</v>
      </c>
      <c r="B39">
        <v>2012</v>
      </c>
      <c r="C39" s="30" t="s">
        <v>25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3.5" thickBo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x14ac:dyDescent="0.2">
      <c r="A41" s="62">
        <v>2012</v>
      </c>
      <c r="B41" s="63" t="str">
        <f>A39</f>
        <v>UGE 1</v>
      </c>
      <c r="C41" s="63"/>
      <c r="D41" s="64"/>
      <c r="E41" s="63" t="str">
        <f>A39</f>
        <v>UGE 1</v>
      </c>
      <c r="F41" s="63"/>
      <c r="G41" s="64"/>
      <c r="H41" s="63" t="str">
        <f>A39</f>
        <v>UGE 1</v>
      </c>
      <c r="I41" s="63"/>
      <c r="J41" s="64"/>
      <c r="K41" s="63" t="str">
        <f>B41</f>
        <v>UGE 1</v>
      </c>
      <c r="L41" s="63"/>
      <c r="M41" s="64"/>
      <c r="N41" s="63" t="str">
        <f>A39</f>
        <v>UGE 1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  <c r="Q42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  <c r="Q43"/>
    </row>
    <row r="44" spans="1:17" x14ac:dyDescent="0.2">
      <c r="A44" s="45" t="s">
        <v>17</v>
      </c>
      <c r="B44" s="6">
        <f>C44/D44*100</f>
        <v>13.743815283122595</v>
      </c>
      <c r="C44" s="35">
        <v>250</v>
      </c>
      <c r="D44" s="40">
        <v>1819</v>
      </c>
      <c r="E44" s="6">
        <f>F44/G44*100</f>
        <v>8.1026673376950171</v>
      </c>
      <c r="F44" s="35">
        <v>161</v>
      </c>
      <c r="G44" s="40">
        <v>1987</v>
      </c>
      <c r="H44" s="6">
        <f>I44/J44*100</f>
        <v>4.508907457039256</v>
      </c>
      <c r="I44" s="35">
        <v>286</v>
      </c>
      <c r="J44" s="39">
        <v>6343</v>
      </c>
      <c r="K44" s="6">
        <f t="shared" ref="K44:K49" si="4">L44/M44*100</f>
        <v>13.483680654676943</v>
      </c>
      <c r="L44" s="35">
        <v>1417</v>
      </c>
      <c r="M44" s="39">
        <v>10509</v>
      </c>
      <c r="N44" s="6">
        <f>O44/P44*100</f>
        <v>10.233323651854004</v>
      </c>
      <c r="O44" s="14">
        <f t="shared" ref="O44:P48" si="5">I44+F44+C44+L44</f>
        <v>2114</v>
      </c>
      <c r="P44" s="15">
        <f t="shared" si="5"/>
        <v>20658</v>
      </c>
      <c r="Q44"/>
    </row>
    <row r="45" spans="1:17" x14ac:dyDescent="0.2">
      <c r="A45" s="11" t="s">
        <v>18</v>
      </c>
      <c r="B45" s="6">
        <f t="shared" ref="B45:B48" si="6">C45/D45*100</f>
        <v>18.849618849618849</v>
      </c>
      <c r="C45" s="35">
        <v>272</v>
      </c>
      <c r="D45" s="40">
        <v>1443</v>
      </c>
      <c r="E45" s="6">
        <f>F45/G45*100</f>
        <v>8.0318822808093184</v>
      </c>
      <c r="F45" s="35">
        <v>131</v>
      </c>
      <c r="G45" s="40">
        <v>1631</v>
      </c>
      <c r="H45" s="6">
        <f t="shared" ref="H45:H48" si="7">I45/J45*100</f>
        <v>6.1932009424436218</v>
      </c>
      <c r="I45" s="35">
        <v>184</v>
      </c>
      <c r="J45" s="40">
        <v>2971</v>
      </c>
      <c r="K45" s="6">
        <f t="shared" si="4"/>
        <v>14.234310509048576</v>
      </c>
      <c r="L45" s="35">
        <v>1345</v>
      </c>
      <c r="M45" s="40">
        <v>9449</v>
      </c>
      <c r="N45" s="6">
        <f t="shared" ref="N45:N49" si="8">O45/P45*100</f>
        <v>12.469342971472829</v>
      </c>
      <c r="O45" s="14">
        <f t="shared" si="5"/>
        <v>1932</v>
      </c>
      <c r="P45" s="15">
        <f t="shared" si="5"/>
        <v>15494</v>
      </c>
      <c r="Q45"/>
    </row>
    <row r="46" spans="1:17" x14ac:dyDescent="0.2">
      <c r="A46" s="46" t="s">
        <v>23</v>
      </c>
      <c r="B46" s="6">
        <f t="shared" si="6"/>
        <v>20.740103270223752</v>
      </c>
      <c r="C46" s="35">
        <v>482</v>
      </c>
      <c r="D46" s="40">
        <v>2324</v>
      </c>
      <c r="E46" s="6">
        <f t="shared" ref="E46:E47" si="9">F46/G46*100</f>
        <v>8.9965397923875443</v>
      </c>
      <c r="F46" s="35">
        <v>130</v>
      </c>
      <c r="G46" s="40">
        <v>1445</v>
      </c>
      <c r="H46" s="6">
        <f t="shared" si="7"/>
        <v>5.4819386458522423</v>
      </c>
      <c r="I46" s="47">
        <v>302</v>
      </c>
      <c r="J46" s="40">
        <v>5509</v>
      </c>
      <c r="K46" s="6">
        <f t="shared" si="4"/>
        <v>17.849961330239754</v>
      </c>
      <c r="L46" s="35">
        <v>2308</v>
      </c>
      <c r="M46" s="40">
        <v>12930</v>
      </c>
      <c r="N46" s="6">
        <f t="shared" si="8"/>
        <v>14.508285302593659</v>
      </c>
      <c r="O46" s="14">
        <f t="shared" si="5"/>
        <v>3222</v>
      </c>
      <c r="P46" s="15">
        <f t="shared" si="5"/>
        <v>22208</v>
      </c>
      <c r="Q46"/>
    </row>
    <row r="47" spans="1:17" x14ac:dyDescent="0.2">
      <c r="A47" s="11" t="s">
        <v>19</v>
      </c>
      <c r="B47" s="6">
        <f t="shared" si="6"/>
        <v>15.448504983388705</v>
      </c>
      <c r="C47" s="35">
        <v>186</v>
      </c>
      <c r="D47" s="40">
        <v>1204</v>
      </c>
      <c r="E47" s="6">
        <f t="shared" si="9"/>
        <v>8.5490668272125223</v>
      </c>
      <c r="F47" s="35">
        <v>142</v>
      </c>
      <c r="G47" s="40">
        <v>1661</v>
      </c>
      <c r="H47" s="6">
        <f t="shared" si="7"/>
        <v>3.4545125700850061</v>
      </c>
      <c r="I47" s="47">
        <v>191</v>
      </c>
      <c r="J47" s="40">
        <v>5529</v>
      </c>
      <c r="K47" s="6">
        <f t="shared" si="4"/>
        <v>15.440335493709492</v>
      </c>
      <c r="L47" s="35">
        <v>2025</v>
      </c>
      <c r="M47" s="40">
        <v>13115</v>
      </c>
      <c r="N47" s="6">
        <f t="shared" si="8"/>
        <v>11.827607048212377</v>
      </c>
      <c r="O47" s="14">
        <f t="shared" si="5"/>
        <v>2544</v>
      </c>
      <c r="P47" s="15">
        <f t="shared" si="5"/>
        <v>21509</v>
      </c>
      <c r="Q47"/>
    </row>
    <row r="48" spans="1:17" ht="13.5" thickBot="1" x14ac:dyDescent="0.25">
      <c r="A48" s="12" t="s">
        <v>20</v>
      </c>
      <c r="B48" s="6">
        <f t="shared" si="6"/>
        <v>24.844720496894411</v>
      </c>
      <c r="C48" s="35">
        <v>200</v>
      </c>
      <c r="D48" s="40">
        <v>805</v>
      </c>
      <c r="E48" s="6"/>
      <c r="F48" s="35"/>
      <c r="G48" s="40"/>
      <c r="H48" s="6">
        <f t="shared" si="7"/>
        <v>3.3674339300937763</v>
      </c>
      <c r="I48" s="35">
        <v>79</v>
      </c>
      <c r="J48" s="40">
        <v>2346</v>
      </c>
      <c r="K48" s="43">
        <f t="shared" si="4"/>
        <v>19.564929035681125</v>
      </c>
      <c r="L48" s="35">
        <v>1475</v>
      </c>
      <c r="M48" s="49">
        <v>7539</v>
      </c>
      <c r="N48" s="6">
        <f t="shared" si="8"/>
        <v>16.407857811038355</v>
      </c>
      <c r="O48" s="14">
        <f t="shared" si="5"/>
        <v>1754</v>
      </c>
      <c r="P48" s="15">
        <f t="shared" si="5"/>
        <v>10690</v>
      </c>
      <c r="Q48"/>
    </row>
    <row r="49" spans="1:17" ht="13.5" thickBot="1" x14ac:dyDescent="0.25">
      <c r="A49" s="41" t="s">
        <v>12</v>
      </c>
      <c r="B49" s="18">
        <f>C49/D49*100</f>
        <v>18.301514154048718</v>
      </c>
      <c r="C49" s="16">
        <f>SUM(C44:C48)</f>
        <v>1390</v>
      </c>
      <c r="D49" s="16">
        <f>SUM(D44:D48)</f>
        <v>7595</v>
      </c>
      <c r="E49" s="19">
        <f>F49/G49*100</f>
        <v>8.3878643664485431</v>
      </c>
      <c r="F49" s="16">
        <f>SUM(F44:F48)</f>
        <v>564</v>
      </c>
      <c r="G49" s="16">
        <f>SUM(G44:G48)</f>
        <v>6724</v>
      </c>
      <c r="H49" s="19">
        <f>I49/J49*100</f>
        <v>4.5907128381355191</v>
      </c>
      <c r="I49" s="16">
        <f>SUM(I44:I48)</f>
        <v>1042</v>
      </c>
      <c r="J49" s="17">
        <f>SUM(J44:J48)</f>
        <v>22698</v>
      </c>
      <c r="K49" s="44">
        <f t="shared" si="4"/>
        <v>16.006126031900187</v>
      </c>
      <c r="L49" s="16">
        <f>SUM(L44:L48)</f>
        <v>8570</v>
      </c>
      <c r="M49" s="16">
        <f>SUM(M44:M48)</f>
        <v>53542</v>
      </c>
      <c r="N49" s="19">
        <f t="shared" si="8"/>
        <v>12.771784140725936</v>
      </c>
      <c r="O49" s="16">
        <f>SUM(O44:O48)</f>
        <v>11566</v>
      </c>
      <c r="P49" s="20">
        <f>SUM(P44:P48)</f>
        <v>90559</v>
      </c>
      <c r="Q49"/>
    </row>
    <row r="50" spans="1:1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x14ac:dyDescent="0.2">
      <c r="A51" s="30" t="s">
        <v>21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x14ac:dyDescent="0.2">
      <c r="A52" s="33" t="s">
        <v>29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x14ac:dyDescent="0.2">
      <c r="A53" s="3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7" x14ac:dyDescent="0.2">
      <c r="G54"/>
      <c r="H54"/>
      <c r="I54"/>
      <c r="J54"/>
      <c r="K54"/>
      <c r="L54"/>
      <c r="M54"/>
      <c r="N54"/>
      <c r="O54"/>
      <c r="P54"/>
    </row>
    <row r="55" spans="1:17" x14ac:dyDescent="0.2">
      <c r="G55"/>
      <c r="H55"/>
      <c r="I55"/>
      <c r="J55"/>
      <c r="K55"/>
      <c r="L55"/>
      <c r="M55"/>
      <c r="N55"/>
      <c r="O55"/>
      <c r="P55"/>
    </row>
    <row r="56" spans="1:17" x14ac:dyDescent="0.2">
      <c r="G56"/>
      <c r="H56"/>
      <c r="I56"/>
      <c r="J56"/>
      <c r="K56"/>
      <c r="L56"/>
      <c r="M56"/>
      <c r="N56"/>
      <c r="O56"/>
      <c r="P56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I13" sqref="I13"/>
    </sheetView>
  </sheetViews>
  <sheetFormatPr defaultRowHeight="12.75" x14ac:dyDescent="0.2"/>
  <sheetData>
    <row r="1" spans="1:8" ht="15.75" x14ac:dyDescent="0.25">
      <c r="A1" s="1" t="s">
        <v>47</v>
      </c>
      <c r="B1" s="2"/>
      <c r="C1" s="2"/>
      <c r="D1" s="52"/>
      <c r="E1" s="30"/>
      <c r="F1" s="30"/>
      <c r="G1" s="30"/>
      <c r="H1" s="30"/>
    </row>
    <row r="2" spans="1:8" ht="15.75" x14ac:dyDescent="0.25">
      <c r="A2" s="3" t="s">
        <v>27</v>
      </c>
      <c r="B2" s="53"/>
      <c r="C2" s="53"/>
      <c r="D2" s="54"/>
      <c r="E2" s="30"/>
      <c r="F2" s="30"/>
      <c r="G2" s="30"/>
      <c r="H2" s="30"/>
    </row>
    <row r="3" spans="1:8" x14ac:dyDescent="0.2">
      <c r="A3" s="23" t="s">
        <v>0</v>
      </c>
      <c r="B3" s="24"/>
      <c r="C3" s="47"/>
      <c r="D3" s="55"/>
      <c r="E3" s="30"/>
      <c r="F3" s="30"/>
      <c r="G3" s="30"/>
      <c r="H3" s="30"/>
    </row>
    <row r="4" spans="1:8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</row>
    <row r="5" spans="1:8" x14ac:dyDescent="0.2">
      <c r="A5" s="38" t="s">
        <v>2</v>
      </c>
      <c r="B5" s="37">
        <f>B15/B25*100</f>
        <v>10.38961038961039</v>
      </c>
      <c r="C5" s="37">
        <f t="shared" ref="B5:C9" si="0">C15/C25*100</f>
        <v>9.5597104945717728</v>
      </c>
      <c r="D5" s="57">
        <f t="shared" ref="D5:D11" si="1">C5-B5</f>
        <v>-0.82989989503861672</v>
      </c>
      <c r="E5" s="30"/>
      <c r="F5" s="30"/>
      <c r="G5" s="30"/>
      <c r="H5" s="30"/>
    </row>
    <row r="6" spans="1:8" x14ac:dyDescent="0.2">
      <c r="A6" s="38" t="s">
        <v>3</v>
      </c>
      <c r="B6" s="37">
        <f t="shared" ref="B6:B7" si="2">B16/B26*100</f>
        <v>6.7207620391603458</v>
      </c>
      <c r="C6" s="37">
        <f t="shared" si="0"/>
        <v>4.696638242778695</v>
      </c>
      <c r="D6" s="57">
        <f t="shared" si="1"/>
        <v>-2.0241237963816507</v>
      </c>
      <c r="E6" s="30"/>
      <c r="F6" s="30"/>
      <c r="G6" s="30"/>
      <c r="H6" s="30"/>
    </row>
    <row r="7" spans="1:8" x14ac:dyDescent="0.2">
      <c r="A7" s="38" t="s">
        <v>22</v>
      </c>
      <c r="B7" s="37">
        <f t="shared" si="2"/>
        <v>13.618800951086957</v>
      </c>
      <c r="C7" s="37">
        <f t="shared" si="0"/>
        <v>11.591487083389104</v>
      </c>
      <c r="D7" s="57">
        <f t="shared" si="1"/>
        <v>-2.0273138676978526</v>
      </c>
      <c r="E7" s="30"/>
      <c r="F7" s="30"/>
      <c r="G7" s="30"/>
      <c r="H7" s="30"/>
    </row>
    <row r="8" spans="1:8" x14ac:dyDescent="0.2">
      <c r="A8" s="38" t="s">
        <v>4</v>
      </c>
      <c r="B8" s="37">
        <f t="shared" si="0"/>
        <v>14.441851897335134</v>
      </c>
      <c r="C8" s="37">
        <f t="shared" si="0"/>
        <v>14.474698176213716</v>
      </c>
      <c r="D8" s="57">
        <f t="shared" si="1"/>
        <v>3.2846278878581714E-2</v>
      </c>
      <c r="E8" s="30"/>
      <c r="F8" s="30"/>
      <c r="G8" s="30"/>
      <c r="H8" s="30"/>
    </row>
    <row r="9" spans="1:8" x14ac:dyDescent="0.2">
      <c r="A9" s="38" t="s">
        <v>5</v>
      </c>
      <c r="B9" s="37">
        <f t="shared" si="0"/>
        <v>13.481725053749841</v>
      </c>
      <c r="C9" s="37">
        <f t="shared" si="0"/>
        <v>13.781965006729473</v>
      </c>
      <c r="D9" s="57">
        <f t="shared" si="1"/>
        <v>0.30023995297963246</v>
      </c>
      <c r="E9" s="30"/>
      <c r="F9" s="30"/>
      <c r="G9" s="30"/>
      <c r="H9" s="30"/>
    </row>
    <row r="10" spans="1:8" x14ac:dyDescent="0.2">
      <c r="A10" s="38" t="s">
        <v>6</v>
      </c>
      <c r="B10" s="37">
        <f>B5</f>
        <v>10.38961038961039</v>
      </c>
      <c r="C10" s="37">
        <f>C5</f>
        <v>9.5597104945717728</v>
      </c>
      <c r="D10" s="57">
        <f t="shared" si="1"/>
        <v>-0.82989989503861672</v>
      </c>
      <c r="E10" s="30"/>
      <c r="F10" s="30"/>
      <c r="G10" s="30"/>
      <c r="H10" s="30"/>
    </row>
    <row r="11" spans="1:8" x14ac:dyDescent="0.2">
      <c r="A11" s="23" t="s">
        <v>7</v>
      </c>
      <c r="B11" s="29">
        <f>B21/B31*100</f>
        <v>11.711807571300287</v>
      </c>
      <c r="C11" s="48">
        <f>C21/C31*100</f>
        <v>10.125247357151448</v>
      </c>
      <c r="D11" s="21">
        <f t="shared" si="1"/>
        <v>-1.5865602141488395</v>
      </c>
      <c r="E11" s="30"/>
      <c r="F11" s="30"/>
      <c r="G11" s="30"/>
      <c r="H11" s="30"/>
    </row>
    <row r="12" spans="1:8" x14ac:dyDescent="0.2">
      <c r="A12" s="58"/>
      <c r="B12" s="53"/>
      <c r="C12" s="53"/>
      <c r="D12" s="54"/>
      <c r="E12" s="30"/>
      <c r="F12" s="30"/>
      <c r="G12" s="30"/>
      <c r="H12" s="30"/>
    </row>
    <row r="13" spans="1:8" x14ac:dyDescent="0.2">
      <c r="A13" s="23" t="s">
        <v>15</v>
      </c>
      <c r="B13" s="47"/>
      <c r="C13" s="47"/>
      <c r="D13" s="55"/>
      <c r="E13" s="30"/>
      <c r="F13" s="34"/>
      <c r="G13" s="30"/>
      <c r="H13" s="30"/>
    </row>
    <row r="14" spans="1:8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4"/>
      <c r="G14" s="30"/>
      <c r="H14" s="34"/>
    </row>
    <row r="15" spans="1:8" x14ac:dyDescent="0.2">
      <c r="A15" s="38" t="s">
        <v>2</v>
      </c>
      <c r="B15" s="34">
        <v>752</v>
      </c>
      <c r="C15" s="34">
        <v>634</v>
      </c>
      <c r="D15" s="59">
        <f>C15-B15</f>
        <v>-118</v>
      </c>
      <c r="E15" s="30"/>
      <c r="F15" s="34"/>
      <c r="G15" s="30"/>
      <c r="H15" s="34"/>
    </row>
    <row r="16" spans="1:8" x14ac:dyDescent="0.2">
      <c r="A16" s="38" t="s">
        <v>3</v>
      </c>
      <c r="B16" s="34">
        <v>1524</v>
      </c>
      <c r="C16" s="34">
        <v>1052</v>
      </c>
      <c r="D16" s="59">
        <f t="shared" ref="D16:D21" si="3">C16-B16</f>
        <v>-472</v>
      </c>
      <c r="E16" s="30"/>
      <c r="F16" s="34"/>
      <c r="G16" s="30"/>
      <c r="H16" s="34"/>
    </row>
    <row r="17" spans="1:8" x14ac:dyDescent="0.2">
      <c r="A17" s="38" t="s">
        <v>22</v>
      </c>
      <c r="B17" s="34">
        <v>6415</v>
      </c>
      <c r="C17" s="34">
        <v>5196</v>
      </c>
      <c r="D17" s="59">
        <f t="shared" si="3"/>
        <v>-1219</v>
      </c>
      <c r="E17" s="30"/>
      <c r="F17" s="34"/>
      <c r="G17" s="34"/>
      <c r="H17" s="34"/>
    </row>
    <row r="18" spans="1:8" x14ac:dyDescent="0.2">
      <c r="A18" s="38" t="s">
        <v>4</v>
      </c>
      <c r="B18" s="34">
        <v>1176</v>
      </c>
      <c r="C18" s="34">
        <v>1127</v>
      </c>
      <c r="D18" s="59">
        <f t="shared" si="3"/>
        <v>-49</v>
      </c>
      <c r="E18" s="34"/>
      <c r="F18" s="35"/>
      <c r="G18" s="34"/>
      <c r="H18" s="34"/>
    </row>
    <row r="19" spans="1:8" x14ac:dyDescent="0.2">
      <c r="A19" s="38" t="s">
        <v>5</v>
      </c>
      <c r="B19" s="35">
        <v>1066</v>
      </c>
      <c r="C19" s="35">
        <v>1024</v>
      </c>
      <c r="D19" s="59">
        <f t="shared" si="3"/>
        <v>-42</v>
      </c>
      <c r="E19" s="30"/>
      <c r="F19" s="34"/>
      <c r="G19" s="34"/>
      <c r="H19" s="35"/>
    </row>
    <row r="20" spans="1:8" x14ac:dyDescent="0.2">
      <c r="A20" s="38" t="s">
        <v>6</v>
      </c>
      <c r="B20" s="36">
        <f>B10/100*B30</f>
        <v>259.74025974025972</v>
      </c>
      <c r="C20" s="36">
        <f>C10/100*C30</f>
        <v>238.99276236429432</v>
      </c>
      <c r="D20" s="59">
        <f t="shared" si="3"/>
        <v>-20.747497375965395</v>
      </c>
      <c r="E20" s="30"/>
      <c r="F20" s="35"/>
      <c r="G20" s="34"/>
      <c r="H20" s="30"/>
    </row>
    <row r="21" spans="1:8" x14ac:dyDescent="0.2">
      <c r="A21" s="23" t="s">
        <v>7</v>
      </c>
      <c r="B21" s="25">
        <f>SUM(B15:B20)</f>
        <v>11192.74025974026</v>
      </c>
      <c r="C21" s="25">
        <f>SUM(C15:C20)</f>
        <v>9271.9927623642943</v>
      </c>
      <c r="D21" s="26">
        <f t="shared" si="3"/>
        <v>-1920.7474973759654</v>
      </c>
      <c r="E21" s="30"/>
      <c r="F21" s="30"/>
      <c r="G21" s="34"/>
      <c r="H21" s="30"/>
    </row>
    <row r="22" spans="1:8" x14ac:dyDescent="0.2">
      <c r="A22" s="58"/>
      <c r="B22" s="53"/>
      <c r="C22" s="53"/>
      <c r="D22" s="54"/>
      <c r="E22" s="30"/>
      <c r="F22" s="30"/>
      <c r="G22" s="34"/>
      <c r="H22" s="30"/>
    </row>
    <row r="23" spans="1:8" x14ac:dyDescent="0.2">
      <c r="A23" s="23" t="s">
        <v>8</v>
      </c>
      <c r="B23" s="47"/>
      <c r="C23" s="47"/>
      <c r="D23" s="55"/>
      <c r="E23" s="30"/>
      <c r="F23" s="30"/>
      <c r="G23" s="30"/>
      <c r="H23" s="30"/>
    </row>
    <row r="24" spans="1:8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4"/>
      <c r="G24" s="30"/>
      <c r="H24" s="30"/>
    </row>
    <row r="25" spans="1:8" x14ac:dyDescent="0.2">
      <c r="A25" s="38" t="s">
        <v>2</v>
      </c>
      <c r="B25" s="34">
        <v>7238</v>
      </c>
      <c r="C25" s="34">
        <v>6632</v>
      </c>
      <c r="D25" s="59">
        <f t="shared" ref="D25:D31" si="4">C25-B25</f>
        <v>-606</v>
      </c>
      <c r="E25" s="30"/>
      <c r="F25" s="34"/>
      <c r="G25" s="34"/>
      <c r="H25" s="30"/>
    </row>
    <row r="26" spans="1:8" x14ac:dyDescent="0.2">
      <c r="A26" s="38" t="s">
        <v>3</v>
      </c>
      <c r="B26" s="34">
        <v>22676</v>
      </c>
      <c r="C26" s="34">
        <v>22399</v>
      </c>
      <c r="D26" s="59">
        <f t="shared" si="4"/>
        <v>-277</v>
      </c>
      <c r="E26" s="30"/>
      <c r="F26" s="34"/>
      <c r="G26" s="34"/>
      <c r="H26" s="30"/>
    </row>
    <row r="27" spans="1:8" x14ac:dyDescent="0.2">
      <c r="A27" s="38" t="s">
        <v>22</v>
      </c>
      <c r="B27" s="34">
        <v>47104</v>
      </c>
      <c r="C27" s="34">
        <v>44826</v>
      </c>
      <c r="D27" s="59">
        <f t="shared" si="4"/>
        <v>-2278</v>
      </c>
      <c r="E27" s="30"/>
      <c r="F27" s="34"/>
      <c r="G27" s="34"/>
      <c r="H27" s="30"/>
    </row>
    <row r="28" spans="1:8" x14ac:dyDescent="0.2">
      <c r="A28" s="38" t="s">
        <v>4</v>
      </c>
      <c r="B28" s="34">
        <v>8143</v>
      </c>
      <c r="C28" s="34">
        <v>7786</v>
      </c>
      <c r="D28" s="59">
        <f t="shared" si="4"/>
        <v>-357</v>
      </c>
      <c r="E28" s="34"/>
      <c r="F28" s="34"/>
      <c r="G28" s="34"/>
      <c r="H28" s="30"/>
    </row>
    <row r="29" spans="1:8" x14ac:dyDescent="0.2">
      <c r="A29" s="38" t="s">
        <v>5</v>
      </c>
      <c r="B29" s="34">
        <v>7907</v>
      </c>
      <c r="C29" s="34">
        <v>7430</v>
      </c>
      <c r="D29" s="59">
        <f t="shared" si="4"/>
        <v>-477</v>
      </c>
      <c r="E29" s="30"/>
      <c r="F29" s="34"/>
      <c r="G29" s="34"/>
      <c r="H29" s="30"/>
    </row>
    <row r="30" spans="1:8" x14ac:dyDescent="0.2">
      <c r="A30" s="38" t="s">
        <v>6</v>
      </c>
      <c r="B30" s="34">
        <v>2500</v>
      </c>
      <c r="C30" s="34">
        <v>2500</v>
      </c>
      <c r="D30" s="59">
        <f t="shared" si="4"/>
        <v>0</v>
      </c>
      <c r="E30" s="30"/>
      <c r="F30" s="30"/>
      <c r="G30" s="34"/>
      <c r="H30" s="30"/>
    </row>
    <row r="31" spans="1:8" x14ac:dyDescent="0.2">
      <c r="A31" s="23" t="s">
        <v>7</v>
      </c>
      <c r="B31" s="25">
        <f>SUM(B25:B30)</f>
        <v>95568</v>
      </c>
      <c r="C31" s="25">
        <f>SUM(C25:C30)</f>
        <v>91573</v>
      </c>
      <c r="D31" s="26">
        <f t="shared" si="4"/>
        <v>-3995</v>
      </c>
      <c r="E31" s="30"/>
      <c r="F31" s="30"/>
      <c r="G31" s="34"/>
      <c r="H31" s="34"/>
    </row>
    <row r="32" spans="1:8" x14ac:dyDescent="0.2">
      <c r="A32" s="58"/>
      <c r="B32" s="60"/>
      <c r="C32" s="60"/>
      <c r="D32" s="61"/>
      <c r="E32" s="30"/>
      <c r="F32" s="30"/>
      <c r="G32" s="30"/>
      <c r="H32" s="30"/>
    </row>
    <row r="33" spans="1:17" x14ac:dyDescent="0.2">
      <c r="A33" s="33" t="s">
        <v>21</v>
      </c>
      <c r="B33" s="30"/>
      <c r="C33" s="30"/>
      <c r="D33" s="30"/>
      <c r="E33" s="30"/>
      <c r="F33" s="30"/>
      <c r="G33" s="30"/>
      <c r="H33" s="30"/>
    </row>
    <row r="34" spans="1:17" x14ac:dyDescent="0.2">
      <c r="A34" s="33" t="s">
        <v>29</v>
      </c>
      <c r="B34" s="30"/>
      <c r="C34" s="30"/>
      <c r="D34" s="30"/>
      <c r="E34" s="30"/>
      <c r="F34" s="30"/>
      <c r="G34" s="30"/>
      <c r="H34" s="30"/>
    </row>
    <row r="36" spans="1:17" x14ac:dyDescent="0.2">
      <c r="A36" t="s">
        <v>13</v>
      </c>
    </row>
    <row r="37" spans="1:17" x14ac:dyDescent="0.2">
      <c r="A37" s="30" t="s">
        <v>24</v>
      </c>
    </row>
    <row r="39" spans="1:17" x14ac:dyDescent="0.2">
      <c r="A39" s="30" t="s">
        <v>48</v>
      </c>
      <c r="B39">
        <v>2012</v>
      </c>
      <c r="C39" s="30" t="s">
        <v>25</v>
      </c>
    </row>
    <row r="40" spans="1:17" ht="13.5" thickBot="1" x14ac:dyDescent="0.25"/>
    <row r="41" spans="1:17" x14ac:dyDescent="0.2">
      <c r="A41" s="62">
        <v>2012</v>
      </c>
      <c r="B41" s="63" t="str">
        <f>A39</f>
        <v>UGE 19</v>
      </c>
      <c r="C41" s="63"/>
      <c r="D41" s="64"/>
      <c r="E41" s="63" t="str">
        <f>A39</f>
        <v>UGE 19</v>
      </c>
      <c r="F41" s="63"/>
      <c r="G41" s="64"/>
      <c r="H41" s="63" t="str">
        <f>A39</f>
        <v>UGE 19</v>
      </c>
      <c r="I41" s="63"/>
      <c r="J41" s="64"/>
      <c r="K41" s="63" t="str">
        <f>B41</f>
        <v>UGE 19</v>
      </c>
      <c r="L41" s="63"/>
      <c r="M41" s="64"/>
      <c r="N41" s="63" t="str">
        <f>A39</f>
        <v>UGE 19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7" x14ac:dyDescent="0.2">
      <c r="A44" s="45" t="s">
        <v>17</v>
      </c>
      <c r="B44" s="6">
        <f>C44/D44*100</f>
        <v>13.87822270981898</v>
      </c>
      <c r="C44" s="35">
        <v>253</v>
      </c>
      <c r="D44" s="40">
        <v>1823</v>
      </c>
      <c r="E44" s="6">
        <f>F44/G44*100</f>
        <v>10.392256749872644</v>
      </c>
      <c r="F44" s="35">
        <v>204</v>
      </c>
      <c r="G44" s="40">
        <v>1963</v>
      </c>
      <c r="H44" s="6">
        <f>I44/J44*100</f>
        <v>4.8881789137380194</v>
      </c>
      <c r="I44" s="35">
        <v>306</v>
      </c>
      <c r="J44" s="39">
        <v>6260</v>
      </c>
      <c r="K44" s="6">
        <f t="shared" ref="K44:K49" si="5">L44/M44*100</f>
        <v>13.2569558101473</v>
      </c>
      <c r="L44" s="35">
        <v>1377</v>
      </c>
      <c r="M44" s="39">
        <v>10387</v>
      </c>
      <c r="N44" s="6">
        <f>O44/P44*100</f>
        <v>10.473254049821367</v>
      </c>
      <c r="O44" s="14">
        <f t="shared" ref="O44:P48" si="6">I44+F44+C44+L44</f>
        <v>2140</v>
      </c>
      <c r="P44" s="15">
        <f t="shared" si="6"/>
        <v>20433</v>
      </c>
    </row>
    <row r="45" spans="1:17" x14ac:dyDescent="0.2">
      <c r="A45" s="11" t="s">
        <v>18</v>
      </c>
      <c r="B45" s="6">
        <f t="shared" ref="B45:B48" si="7">C45/D45*100</f>
        <v>16.464718460441912</v>
      </c>
      <c r="C45" s="35">
        <v>231</v>
      </c>
      <c r="D45" s="40">
        <v>1403</v>
      </c>
      <c r="E45" s="6">
        <f>F45/G45*100</f>
        <v>9.9127182044887778</v>
      </c>
      <c r="F45" s="35">
        <v>159</v>
      </c>
      <c r="G45" s="40">
        <v>1604</v>
      </c>
      <c r="H45" s="6">
        <f t="shared" ref="H45:H48" si="8">I45/J45*100</f>
        <v>6.5468113975576658</v>
      </c>
      <c r="I45" s="35">
        <v>193</v>
      </c>
      <c r="J45" s="40">
        <v>2948</v>
      </c>
      <c r="K45" s="6">
        <f t="shared" si="5"/>
        <v>13.414895900407814</v>
      </c>
      <c r="L45" s="35">
        <v>1250</v>
      </c>
      <c r="M45" s="40">
        <v>9318</v>
      </c>
      <c r="N45" s="6">
        <f t="shared" ref="N45:N49" si="9">O45/P45*100</f>
        <v>12.001571400510706</v>
      </c>
      <c r="O45" s="14">
        <f t="shared" si="6"/>
        <v>1833</v>
      </c>
      <c r="P45" s="15">
        <f t="shared" si="6"/>
        <v>15273</v>
      </c>
    </row>
    <row r="46" spans="1:17" x14ac:dyDescent="0.2">
      <c r="A46" s="46" t="s">
        <v>23</v>
      </c>
      <c r="B46" s="6">
        <f t="shared" si="7"/>
        <v>14.595571622232265</v>
      </c>
      <c r="C46" s="35">
        <v>323</v>
      </c>
      <c r="D46" s="40">
        <v>2213</v>
      </c>
      <c r="E46" s="6">
        <f t="shared" ref="E46:E47" si="10">F46/G46*100</f>
        <v>9.3771868439468165</v>
      </c>
      <c r="F46" s="35">
        <v>134</v>
      </c>
      <c r="G46" s="40">
        <v>1429</v>
      </c>
      <c r="H46" s="6">
        <f t="shared" si="8"/>
        <v>5.2077562326869806</v>
      </c>
      <c r="I46" s="47">
        <v>282</v>
      </c>
      <c r="J46" s="40">
        <v>5415</v>
      </c>
      <c r="K46" s="6">
        <f t="shared" si="5"/>
        <v>12.184473725988253</v>
      </c>
      <c r="L46" s="35">
        <v>1535</v>
      </c>
      <c r="M46" s="40">
        <v>12598</v>
      </c>
      <c r="N46" s="6">
        <f t="shared" si="9"/>
        <v>10.501039021011314</v>
      </c>
      <c r="O46" s="14">
        <f t="shared" si="6"/>
        <v>2274</v>
      </c>
      <c r="P46" s="15">
        <f t="shared" si="6"/>
        <v>21655</v>
      </c>
    </row>
    <row r="47" spans="1:17" x14ac:dyDescent="0.2">
      <c r="A47" s="11" t="s">
        <v>19</v>
      </c>
      <c r="B47" s="6">
        <f t="shared" si="7"/>
        <v>10.804020100502512</v>
      </c>
      <c r="C47" s="35">
        <v>129</v>
      </c>
      <c r="D47" s="40">
        <v>1194</v>
      </c>
      <c r="E47" s="6">
        <f t="shared" si="10"/>
        <v>8.374083129584351</v>
      </c>
      <c r="F47" s="35">
        <v>137</v>
      </c>
      <c r="G47" s="40">
        <v>1636</v>
      </c>
      <c r="H47" s="6">
        <f t="shared" si="8"/>
        <v>3.6069193963930801</v>
      </c>
      <c r="I47" s="47">
        <v>196</v>
      </c>
      <c r="J47" s="40">
        <v>5434</v>
      </c>
      <c r="K47" s="6">
        <f t="shared" si="5"/>
        <v>10.144253140995813</v>
      </c>
      <c r="L47" s="35">
        <v>1308</v>
      </c>
      <c r="M47" s="40">
        <v>12894</v>
      </c>
      <c r="N47" s="6">
        <f t="shared" si="9"/>
        <v>8.3656300217411861</v>
      </c>
      <c r="O47" s="14">
        <f t="shared" si="6"/>
        <v>1770</v>
      </c>
      <c r="P47" s="15">
        <f t="shared" si="6"/>
        <v>21158</v>
      </c>
    </row>
    <row r="48" spans="1:17" ht="13.5" thickBot="1" x14ac:dyDescent="0.25">
      <c r="A48" s="12" t="s">
        <v>20</v>
      </c>
      <c r="B48" s="6">
        <f t="shared" si="7"/>
        <v>11.041405269761606</v>
      </c>
      <c r="C48" s="35">
        <v>88</v>
      </c>
      <c r="D48" s="40">
        <v>797</v>
      </c>
      <c r="E48" s="6"/>
      <c r="F48" s="35"/>
      <c r="G48" s="40"/>
      <c r="H48" s="6">
        <f t="shared" si="8"/>
        <v>3.2023911187019638</v>
      </c>
      <c r="I48" s="35">
        <v>75</v>
      </c>
      <c r="J48" s="40">
        <v>2342</v>
      </c>
      <c r="K48" s="43">
        <f t="shared" si="5"/>
        <v>11.503708698583951</v>
      </c>
      <c r="L48" s="35">
        <v>853</v>
      </c>
      <c r="M48" s="49">
        <v>7415</v>
      </c>
      <c r="N48" s="6">
        <f t="shared" si="9"/>
        <v>9.6266818267955276</v>
      </c>
      <c r="O48" s="14">
        <f t="shared" si="6"/>
        <v>1016</v>
      </c>
      <c r="P48" s="15">
        <f t="shared" si="6"/>
        <v>10554</v>
      </c>
    </row>
    <row r="49" spans="1:16" ht="13.5" thickBot="1" x14ac:dyDescent="0.25">
      <c r="A49" s="41" t="s">
        <v>12</v>
      </c>
      <c r="B49" s="18">
        <f>C49/D49*100</f>
        <v>13.781965006729473</v>
      </c>
      <c r="C49" s="16">
        <f>SUM(C44:C48)</f>
        <v>1024</v>
      </c>
      <c r="D49" s="16">
        <f>SUM(D44:D48)</f>
        <v>7430</v>
      </c>
      <c r="E49" s="19">
        <f>F49/G49*100</f>
        <v>9.5597104945717728</v>
      </c>
      <c r="F49" s="16">
        <f>SUM(F44:F48)</f>
        <v>634</v>
      </c>
      <c r="G49" s="16">
        <f>SUM(G44:G48)</f>
        <v>6632</v>
      </c>
      <c r="H49" s="19">
        <f>I49/J49*100</f>
        <v>4.696638242778695</v>
      </c>
      <c r="I49" s="16">
        <f>SUM(I44:I48)</f>
        <v>1052</v>
      </c>
      <c r="J49" s="17">
        <f>SUM(J44:J48)</f>
        <v>22399</v>
      </c>
      <c r="K49" s="44">
        <f t="shared" si="5"/>
        <v>12.018170759522542</v>
      </c>
      <c r="L49" s="16">
        <f>SUM(L44:L48)</f>
        <v>6323</v>
      </c>
      <c r="M49" s="16">
        <f>SUM(M44:M48)</f>
        <v>52612</v>
      </c>
      <c r="N49" s="19">
        <f t="shared" si="9"/>
        <v>10.141120204775858</v>
      </c>
      <c r="O49" s="16">
        <f>SUM(O44:O48)</f>
        <v>9033</v>
      </c>
      <c r="P49" s="20">
        <f>SUM(P44:P48)</f>
        <v>89073</v>
      </c>
    </row>
    <row r="51" spans="1:16" x14ac:dyDescent="0.2">
      <c r="A51" s="30" t="s">
        <v>21</v>
      </c>
    </row>
    <row r="52" spans="1:16" x14ac:dyDescent="0.2">
      <c r="A52" s="33" t="s">
        <v>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H14" sqref="H14"/>
    </sheetView>
  </sheetViews>
  <sheetFormatPr defaultRowHeight="12.75" x14ac:dyDescent="0.2"/>
  <sheetData>
    <row r="1" spans="1:8" ht="15.75" x14ac:dyDescent="0.25">
      <c r="A1" s="1" t="s">
        <v>49</v>
      </c>
      <c r="B1" s="2"/>
      <c r="C1" s="2"/>
      <c r="D1" s="52"/>
      <c r="E1" s="30"/>
      <c r="F1" s="30"/>
      <c r="G1" s="30"/>
      <c r="H1" s="30"/>
    </row>
    <row r="2" spans="1:8" ht="15.75" x14ac:dyDescent="0.25">
      <c r="A2" s="3" t="s">
        <v>27</v>
      </c>
      <c r="B2" s="53"/>
      <c r="C2" s="53"/>
      <c r="D2" s="54"/>
      <c r="E2" s="30"/>
      <c r="F2" s="30"/>
      <c r="G2" s="30"/>
      <c r="H2" s="30"/>
    </row>
    <row r="3" spans="1:8" x14ac:dyDescent="0.2">
      <c r="A3" s="23" t="s">
        <v>0</v>
      </c>
      <c r="B3" s="24"/>
      <c r="C3" s="47"/>
      <c r="D3" s="55"/>
      <c r="E3" s="30"/>
      <c r="F3" s="30"/>
      <c r="G3" s="30"/>
      <c r="H3" s="30"/>
    </row>
    <row r="4" spans="1:8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</row>
    <row r="5" spans="1:8" x14ac:dyDescent="0.2">
      <c r="A5" s="38" t="s">
        <v>2</v>
      </c>
      <c r="B5" s="37">
        <f>B15/B25*100</f>
        <v>9.4812164579606435</v>
      </c>
      <c r="C5" s="37">
        <f t="shared" ref="C5:C9" si="0">C15/C25*100</f>
        <v>8.6818181818181817</v>
      </c>
      <c r="D5" s="57">
        <f t="shared" ref="D5:D11" si="1">C5-B5</f>
        <v>-0.79939827614246184</v>
      </c>
      <c r="E5" s="30"/>
      <c r="F5" s="30"/>
      <c r="G5" s="30"/>
      <c r="H5" s="30"/>
    </row>
    <row r="6" spans="1:8" x14ac:dyDescent="0.2">
      <c r="A6" s="38" t="s">
        <v>3</v>
      </c>
      <c r="B6" s="37">
        <f>B16/B26*100</f>
        <v>6.7207620391603458</v>
      </c>
      <c r="C6" s="37">
        <f t="shared" si="0"/>
        <v>4.696638242778695</v>
      </c>
      <c r="D6" s="57">
        <f t="shared" si="1"/>
        <v>-2.0241237963816507</v>
      </c>
      <c r="E6" s="30"/>
      <c r="F6" s="30"/>
      <c r="G6" s="30"/>
      <c r="H6" s="30"/>
    </row>
    <row r="7" spans="1:8" x14ac:dyDescent="0.2">
      <c r="A7" s="38" t="s">
        <v>22</v>
      </c>
      <c r="B7" s="37">
        <f>B17/B27*100</f>
        <v>11.288434939887223</v>
      </c>
      <c r="C7" s="37">
        <f t="shared" si="0"/>
        <v>9.681608526263938</v>
      </c>
      <c r="D7" s="57">
        <f t="shared" si="1"/>
        <v>-1.6068264136232848</v>
      </c>
      <c r="E7" s="30"/>
      <c r="F7" s="30"/>
      <c r="G7" s="30"/>
      <c r="H7" s="30"/>
    </row>
    <row r="8" spans="1:8" x14ac:dyDescent="0.2">
      <c r="A8" s="38" t="s">
        <v>4</v>
      </c>
      <c r="B8" s="37">
        <f>B18/B28*100</f>
        <v>10.878403350991746</v>
      </c>
      <c r="C8" s="37">
        <f t="shared" si="0"/>
        <v>10.947775628626692</v>
      </c>
      <c r="D8" s="57">
        <f t="shared" si="1"/>
        <v>6.9372277634945689E-2</v>
      </c>
      <c r="E8" s="30"/>
      <c r="F8" s="30"/>
      <c r="G8" s="30"/>
      <c r="H8" s="30"/>
    </row>
    <row r="9" spans="1:8" x14ac:dyDescent="0.2">
      <c r="A9" s="38" t="s">
        <v>5</v>
      </c>
      <c r="B9" s="37">
        <f>B19/B29*100</f>
        <v>11.889435819765239</v>
      </c>
      <c r="C9" s="37">
        <f t="shared" si="0"/>
        <v>11.789163090128756</v>
      </c>
      <c r="D9" s="57">
        <f t="shared" si="1"/>
        <v>-0.10027272963648315</v>
      </c>
      <c r="E9" s="30"/>
      <c r="F9" s="30"/>
      <c r="G9" s="30"/>
      <c r="H9" s="30"/>
    </row>
    <row r="10" spans="1:8" x14ac:dyDescent="0.2">
      <c r="A10" s="38" t="s">
        <v>6</v>
      </c>
      <c r="B10" s="37">
        <f>B5</f>
        <v>9.4812164579606435</v>
      </c>
      <c r="C10" s="37">
        <f>C5</f>
        <v>8.6818181818181817</v>
      </c>
      <c r="D10" s="57">
        <f t="shared" si="1"/>
        <v>-0.79939827614246184</v>
      </c>
      <c r="E10" s="30"/>
      <c r="F10" s="30"/>
      <c r="G10" s="30"/>
      <c r="H10" s="30"/>
    </row>
    <row r="11" spans="1:8" x14ac:dyDescent="0.2">
      <c r="A11" s="23" t="s">
        <v>7</v>
      </c>
      <c r="B11" s="29">
        <f>B21/B31*100</f>
        <v>10.033756898394412</v>
      </c>
      <c r="C11" s="48">
        <f>C21/C31*100</f>
        <v>8.6394578804726336</v>
      </c>
      <c r="D11" s="21">
        <f t="shared" si="1"/>
        <v>-1.394299017921778</v>
      </c>
      <c r="E11" s="30"/>
      <c r="F11" s="30"/>
      <c r="G11" s="30"/>
      <c r="H11" s="30"/>
    </row>
    <row r="12" spans="1:8" x14ac:dyDescent="0.2">
      <c r="A12" s="58"/>
      <c r="B12" s="53"/>
      <c r="C12" s="53"/>
      <c r="D12" s="54"/>
      <c r="E12" s="30"/>
      <c r="F12" s="30"/>
      <c r="G12" s="30"/>
      <c r="H12" s="30"/>
    </row>
    <row r="13" spans="1:8" x14ac:dyDescent="0.2">
      <c r="A13" s="23" t="s">
        <v>15</v>
      </c>
      <c r="B13" s="47"/>
      <c r="C13" s="47"/>
      <c r="D13" s="55"/>
      <c r="E13" s="30"/>
      <c r="F13" s="34"/>
      <c r="G13" s="30"/>
      <c r="H13" s="30"/>
    </row>
    <row r="14" spans="1:8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4"/>
      <c r="G14" s="30"/>
      <c r="H14" s="34"/>
    </row>
    <row r="15" spans="1:8" x14ac:dyDescent="0.2">
      <c r="A15" s="38" t="s">
        <v>2</v>
      </c>
      <c r="B15" s="34">
        <v>689</v>
      </c>
      <c r="C15" s="34">
        <v>573</v>
      </c>
      <c r="D15" s="59">
        <f>C15-B15</f>
        <v>-116</v>
      </c>
      <c r="E15" s="30"/>
      <c r="F15" s="34"/>
      <c r="G15" s="30"/>
      <c r="H15" s="34"/>
    </row>
    <row r="16" spans="1:8" x14ac:dyDescent="0.2">
      <c r="A16" s="38" t="s">
        <v>3</v>
      </c>
      <c r="B16" s="34">
        <v>1524</v>
      </c>
      <c r="C16" s="34">
        <v>1052</v>
      </c>
      <c r="D16" s="59">
        <f>C16-B16</f>
        <v>-472</v>
      </c>
      <c r="E16" s="30"/>
      <c r="F16" s="34"/>
      <c r="G16" s="34"/>
      <c r="H16" s="34"/>
    </row>
    <row r="17" spans="1:8" x14ac:dyDescent="0.2">
      <c r="A17" s="38" t="s">
        <v>22</v>
      </c>
      <c r="B17" s="34">
        <v>5305</v>
      </c>
      <c r="C17" s="34">
        <v>4324</v>
      </c>
      <c r="D17" s="59">
        <f>C17-B17</f>
        <v>-981</v>
      </c>
      <c r="E17" s="30"/>
      <c r="F17" s="34"/>
      <c r="G17" s="34"/>
      <c r="H17" s="34"/>
    </row>
    <row r="18" spans="1:8" x14ac:dyDescent="0.2">
      <c r="A18" s="38" t="s">
        <v>4</v>
      </c>
      <c r="B18" s="34">
        <v>883</v>
      </c>
      <c r="C18" s="34">
        <v>849</v>
      </c>
      <c r="D18" s="59">
        <f>C18-B18</f>
        <v>-34</v>
      </c>
      <c r="E18" s="34"/>
      <c r="F18" s="35"/>
      <c r="G18" s="34"/>
      <c r="H18" s="34"/>
    </row>
    <row r="19" spans="1:8" x14ac:dyDescent="0.2">
      <c r="A19" s="38" t="s">
        <v>5</v>
      </c>
      <c r="B19" s="35">
        <v>942</v>
      </c>
      <c r="C19" s="35">
        <v>879</v>
      </c>
      <c r="D19" s="59">
        <f>C19-B19</f>
        <v>-63</v>
      </c>
      <c r="E19" s="30"/>
      <c r="F19" s="34"/>
      <c r="G19" s="34"/>
      <c r="H19" s="35"/>
    </row>
    <row r="20" spans="1:8" x14ac:dyDescent="0.2">
      <c r="A20" s="38" t="s">
        <v>6</v>
      </c>
      <c r="B20" s="36">
        <f>B10/100*B30</f>
        <v>237.0304114490161</v>
      </c>
      <c r="C20" s="36">
        <f>C10/100*C30</f>
        <v>217.04545454545456</v>
      </c>
      <c r="D20" s="59">
        <f t="shared" ref="D20:D21" si="2">C20-B20</f>
        <v>-19.984956903561539</v>
      </c>
      <c r="E20" s="30"/>
      <c r="F20" s="35"/>
      <c r="G20" s="34"/>
      <c r="H20" s="30"/>
    </row>
    <row r="21" spans="1:8" x14ac:dyDescent="0.2">
      <c r="A21" s="23" t="s">
        <v>7</v>
      </c>
      <c r="B21" s="25">
        <f>SUM(B15:B20)</f>
        <v>9580.0304114490154</v>
      </c>
      <c r="C21" s="25">
        <f>SUM(C15:C20)</f>
        <v>7894.045454545455</v>
      </c>
      <c r="D21" s="26">
        <f t="shared" si="2"/>
        <v>-1685.9849569035605</v>
      </c>
      <c r="E21" s="30"/>
      <c r="F21" s="30"/>
      <c r="G21" s="35"/>
      <c r="H21" s="30"/>
    </row>
    <row r="22" spans="1:8" x14ac:dyDescent="0.2">
      <c r="A22" s="58"/>
      <c r="B22" s="53"/>
      <c r="C22" s="53"/>
      <c r="D22" s="54"/>
      <c r="E22" s="30"/>
      <c r="F22" s="30"/>
      <c r="G22" s="34"/>
      <c r="H22" s="30"/>
    </row>
    <row r="23" spans="1:8" x14ac:dyDescent="0.2">
      <c r="A23" s="23" t="s">
        <v>8</v>
      </c>
      <c r="B23" s="47"/>
      <c r="C23" s="47"/>
      <c r="D23" s="55"/>
      <c r="E23" s="30"/>
      <c r="F23" s="30"/>
      <c r="G23" s="30"/>
      <c r="H23" s="30"/>
    </row>
    <row r="24" spans="1:8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4"/>
      <c r="G24" s="30"/>
      <c r="H24" s="30"/>
    </row>
    <row r="25" spans="1:8" x14ac:dyDescent="0.2">
      <c r="A25" s="38" t="s">
        <v>2</v>
      </c>
      <c r="B25" s="34">
        <v>7267</v>
      </c>
      <c r="C25" s="34">
        <v>6600</v>
      </c>
      <c r="D25" s="59">
        <f t="shared" ref="D25:D31" si="3">C25-B25</f>
        <v>-667</v>
      </c>
      <c r="E25" s="30"/>
      <c r="F25" s="34"/>
      <c r="G25" s="34"/>
      <c r="H25" s="30"/>
    </row>
    <row r="26" spans="1:8" x14ac:dyDescent="0.2">
      <c r="A26" s="38" t="s">
        <v>3</v>
      </c>
      <c r="B26" s="34">
        <v>22676</v>
      </c>
      <c r="C26" s="34">
        <v>22399</v>
      </c>
      <c r="D26" s="59">
        <f t="shared" si="3"/>
        <v>-277</v>
      </c>
      <c r="E26" s="30"/>
      <c r="F26" s="34"/>
      <c r="G26" s="34"/>
      <c r="H26" s="30"/>
    </row>
    <row r="27" spans="1:8" x14ac:dyDescent="0.2">
      <c r="A27" s="38" t="s">
        <v>22</v>
      </c>
      <c r="B27" s="34">
        <v>46995</v>
      </c>
      <c r="C27" s="34">
        <v>44662</v>
      </c>
      <c r="D27" s="59">
        <f t="shared" si="3"/>
        <v>-2333</v>
      </c>
      <c r="E27" s="30"/>
      <c r="F27" s="34"/>
      <c r="G27" s="34"/>
      <c r="H27" s="30"/>
    </row>
    <row r="28" spans="1:8" x14ac:dyDescent="0.2">
      <c r="A28" s="38" t="s">
        <v>4</v>
      </c>
      <c r="B28" s="34">
        <v>8117</v>
      </c>
      <c r="C28" s="34">
        <v>7755</v>
      </c>
      <c r="D28" s="59">
        <f t="shared" si="3"/>
        <v>-362</v>
      </c>
      <c r="E28" s="34"/>
      <c r="F28" s="34"/>
      <c r="G28" s="34"/>
      <c r="H28" s="30"/>
    </row>
    <row r="29" spans="1:8" x14ac:dyDescent="0.2">
      <c r="A29" s="38" t="s">
        <v>5</v>
      </c>
      <c r="B29" s="34">
        <v>7923</v>
      </c>
      <c r="C29" s="34">
        <v>7456</v>
      </c>
      <c r="D29" s="59">
        <f t="shared" si="3"/>
        <v>-467</v>
      </c>
      <c r="E29" s="30"/>
      <c r="F29" s="34"/>
      <c r="G29" s="34"/>
      <c r="H29" s="30"/>
    </row>
    <row r="30" spans="1:8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0"/>
      <c r="G30" s="34"/>
      <c r="H30" s="30"/>
    </row>
    <row r="31" spans="1:8" x14ac:dyDescent="0.2">
      <c r="A31" s="23" t="s">
        <v>7</v>
      </c>
      <c r="B31" s="25">
        <f>SUM(B25:B30)</f>
        <v>95478</v>
      </c>
      <c r="C31" s="25">
        <f>SUM(C25:C30)</f>
        <v>91372</v>
      </c>
      <c r="D31" s="26">
        <f t="shared" si="3"/>
        <v>-4106</v>
      </c>
      <c r="E31" s="30"/>
      <c r="F31" s="30"/>
      <c r="G31" s="34"/>
      <c r="H31" s="34"/>
    </row>
    <row r="32" spans="1:8" x14ac:dyDescent="0.2">
      <c r="A32" s="58"/>
      <c r="B32" s="60"/>
      <c r="C32" s="60"/>
      <c r="D32" s="61"/>
      <c r="E32" s="30"/>
      <c r="F32" s="30"/>
      <c r="G32" s="30"/>
      <c r="H32" s="30"/>
    </row>
    <row r="33" spans="1:17" x14ac:dyDescent="0.2">
      <c r="A33" s="33" t="s">
        <v>21</v>
      </c>
      <c r="B33" s="30"/>
      <c r="C33" s="30"/>
      <c r="D33" s="30"/>
      <c r="E33" s="30"/>
      <c r="F33" s="30"/>
      <c r="G33" s="30"/>
      <c r="H33" s="30"/>
    </row>
    <row r="34" spans="1:17" x14ac:dyDescent="0.2">
      <c r="A34" s="33" t="s">
        <v>29</v>
      </c>
      <c r="B34" s="30"/>
      <c r="C34" s="30"/>
      <c r="D34" s="30"/>
      <c r="E34" s="30"/>
      <c r="F34" s="30"/>
      <c r="G34" s="30"/>
      <c r="H34" s="30"/>
    </row>
    <row r="36" spans="1:17" x14ac:dyDescent="0.2">
      <c r="A36" t="s">
        <v>13</v>
      </c>
    </row>
    <row r="37" spans="1:17" x14ac:dyDescent="0.2">
      <c r="A37" s="30" t="s">
        <v>24</v>
      </c>
    </row>
    <row r="39" spans="1:17" x14ac:dyDescent="0.2">
      <c r="A39" s="30" t="s">
        <v>50</v>
      </c>
      <c r="B39">
        <v>2012</v>
      </c>
      <c r="C39" s="30" t="s">
        <v>25</v>
      </c>
    </row>
    <row r="40" spans="1:17" ht="13.5" thickBot="1" x14ac:dyDescent="0.25"/>
    <row r="41" spans="1:17" x14ac:dyDescent="0.2">
      <c r="A41" s="62">
        <v>2012</v>
      </c>
      <c r="B41" s="63" t="str">
        <f>A39</f>
        <v>UGE 21</v>
      </c>
      <c r="C41" s="63"/>
      <c r="D41" s="64"/>
      <c r="E41" s="63" t="str">
        <f>A39</f>
        <v>UGE 21</v>
      </c>
      <c r="F41" s="63"/>
      <c r="G41" s="64"/>
      <c r="H41" s="63" t="str">
        <f>A39</f>
        <v>UGE 21</v>
      </c>
      <c r="I41" s="63"/>
      <c r="J41" s="64"/>
      <c r="K41" s="63" t="str">
        <f>B41</f>
        <v>UGE 21</v>
      </c>
      <c r="L41" s="63"/>
      <c r="M41" s="64"/>
      <c r="N41" s="63" t="str">
        <f>A39</f>
        <v>UGE 21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7" x14ac:dyDescent="0.2">
      <c r="A44" s="45" t="s">
        <v>17</v>
      </c>
      <c r="B44" s="6">
        <f>C44/D44*100</f>
        <v>12.747252747252746</v>
      </c>
      <c r="C44" s="35">
        <v>232</v>
      </c>
      <c r="D44" s="40">
        <v>1820</v>
      </c>
      <c r="E44" s="6">
        <f>F44/G44*100</f>
        <v>9.3606138107416879</v>
      </c>
      <c r="F44" s="35">
        <v>183</v>
      </c>
      <c r="G44" s="40">
        <v>1955</v>
      </c>
      <c r="H44" s="6">
        <f>I44/J44*100</f>
        <v>4.8881789137380194</v>
      </c>
      <c r="I44" s="35">
        <v>306</v>
      </c>
      <c r="J44" s="39">
        <v>6260</v>
      </c>
      <c r="K44" s="6">
        <f t="shared" ref="K44:K49" si="4">L44/M44*100</f>
        <v>11.005710966992547</v>
      </c>
      <c r="L44" s="35">
        <v>1137</v>
      </c>
      <c r="M44" s="39">
        <v>10331</v>
      </c>
      <c r="N44" s="6">
        <f>O44/P44*100</f>
        <v>9.1230482176175975</v>
      </c>
      <c r="O44" s="14">
        <f t="shared" ref="O44:P48" si="5">I44+F44+C44+L44</f>
        <v>1858</v>
      </c>
      <c r="P44" s="15">
        <f t="shared" si="5"/>
        <v>20366</v>
      </c>
    </row>
    <row r="45" spans="1:17" x14ac:dyDescent="0.2">
      <c r="A45" s="11" t="s">
        <v>18</v>
      </c>
      <c r="B45" s="6">
        <f t="shared" ref="B45:B48" si="6">C45/D45*100</f>
        <v>14.428571428571429</v>
      </c>
      <c r="C45" s="35">
        <v>202</v>
      </c>
      <c r="D45" s="40">
        <v>1400</v>
      </c>
      <c r="E45" s="6">
        <f>F45/G45*100</f>
        <v>8.3490269930947889</v>
      </c>
      <c r="F45" s="35">
        <v>133</v>
      </c>
      <c r="G45" s="40">
        <v>1593</v>
      </c>
      <c r="H45" s="6">
        <f t="shared" ref="H45:H48" si="7">I45/J45*100</f>
        <v>6.5468113975576658</v>
      </c>
      <c r="I45" s="35">
        <v>193</v>
      </c>
      <c r="J45" s="40">
        <v>2948</v>
      </c>
      <c r="K45" s="6">
        <f t="shared" si="4"/>
        <v>10.854553301683211</v>
      </c>
      <c r="L45" s="35">
        <v>1006</v>
      </c>
      <c r="M45" s="40">
        <v>9268</v>
      </c>
      <c r="N45" s="6">
        <f t="shared" ref="N45:N49" si="8">O45/P45*100</f>
        <v>10.086133210598987</v>
      </c>
      <c r="O45" s="14">
        <f t="shared" si="5"/>
        <v>1534</v>
      </c>
      <c r="P45" s="15">
        <f t="shared" si="5"/>
        <v>15209</v>
      </c>
    </row>
    <row r="46" spans="1:17" x14ac:dyDescent="0.2">
      <c r="A46" s="46" t="s">
        <v>23</v>
      </c>
      <c r="B46" s="6">
        <f t="shared" si="6"/>
        <v>11.674898967220477</v>
      </c>
      <c r="C46" s="35">
        <v>260</v>
      </c>
      <c r="D46" s="40">
        <v>2227</v>
      </c>
      <c r="E46" s="6">
        <f t="shared" ref="E46:E47" si="9">F46/G46*100</f>
        <v>9.4432699083861866</v>
      </c>
      <c r="F46" s="35">
        <v>134</v>
      </c>
      <c r="G46" s="40">
        <v>1419</v>
      </c>
      <c r="H46" s="6">
        <f t="shared" si="7"/>
        <v>5.2077562326869806</v>
      </c>
      <c r="I46" s="47">
        <v>282</v>
      </c>
      <c r="J46" s="40">
        <v>5415</v>
      </c>
      <c r="K46" s="6">
        <f t="shared" si="4"/>
        <v>10.006368412673142</v>
      </c>
      <c r="L46" s="35">
        <v>1257</v>
      </c>
      <c r="M46" s="40">
        <v>12562</v>
      </c>
      <c r="N46" s="6">
        <f t="shared" si="8"/>
        <v>8.9395551033621601</v>
      </c>
      <c r="O46" s="14">
        <f t="shared" si="5"/>
        <v>1933</v>
      </c>
      <c r="P46" s="15">
        <f t="shared" si="5"/>
        <v>21623</v>
      </c>
    </row>
    <row r="47" spans="1:17" x14ac:dyDescent="0.2">
      <c r="A47" s="11" t="s">
        <v>19</v>
      </c>
      <c r="B47" s="6">
        <f t="shared" si="6"/>
        <v>8.9330024813895772</v>
      </c>
      <c r="C47" s="35">
        <v>108</v>
      </c>
      <c r="D47" s="40">
        <v>1209</v>
      </c>
      <c r="E47" s="6">
        <f t="shared" si="9"/>
        <v>7.5321494182486219</v>
      </c>
      <c r="F47" s="35">
        <v>123</v>
      </c>
      <c r="G47" s="40">
        <v>1633</v>
      </c>
      <c r="H47" s="6">
        <f t="shared" si="7"/>
        <v>3.6069193963930801</v>
      </c>
      <c r="I47" s="47">
        <v>196</v>
      </c>
      <c r="J47" s="40">
        <v>5434</v>
      </c>
      <c r="K47" s="6">
        <f t="shared" si="4"/>
        <v>8.5436893203883493</v>
      </c>
      <c r="L47" s="35">
        <v>1100</v>
      </c>
      <c r="M47" s="40">
        <v>12875</v>
      </c>
      <c r="N47" s="6">
        <f t="shared" si="8"/>
        <v>7.2195168077159479</v>
      </c>
      <c r="O47" s="14">
        <f t="shared" si="5"/>
        <v>1527</v>
      </c>
      <c r="P47" s="15">
        <f t="shared" si="5"/>
        <v>21151</v>
      </c>
    </row>
    <row r="48" spans="1:17" ht="13.5" thickBot="1" x14ac:dyDescent="0.25">
      <c r="A48" s="12" t="s">
        <v>20</v>
      </c>
      <c r="B48" s="6">
        <f t="shared" si="6"/>
        <v>9.625</v>
      </c>
      <c r="C48" s="35">
        <v>77</v>
      </c>
      <c r="D48" s="40">
        <v>800</v>
      </c>
      <c r="E48" s="6"/>
      <c r="F48" s="35"/>
      <c r="G48" s="40"/>
      <c r="H48" s="6">
        <f t="shared" si="7"/>
        <v>3.2023911187019638</v>
      </c>
      <c r="I48" s="35">
        <v>75</v>
      </c>
      <c r="J48" s="40">
        <v>2342</v>
      </c>
      <c r="K48" s="43">
        <f t="shared" si="4"/>
        <v>9.1180056902858695</v>
      </c>
      <c r="L48" s="35">
        <v>673</v>
      </c>
      <c r="M48" s="49">
        <v>7381</v>
      </c>
      <c r="N48" s="6">
        <f t="shared" si="8"/>
        <v>7.8399695904209823</v>
      </c>
      <c r="O48" s="14">
        <f t="shared" si="5"/>
        <v>825</v>
      </c>
      <c r="P48" s="15">
        <f t="shared" si="5"/>
        <v>10523</v>
      </c>
    </row>
    <row r="49" spans="1:16" ht="13.5" thickBot="1" x14ac:dyDescent="0.25">
      <c r="A49" s="41" t="s">
        <v>12</v>
      </c>
      <c r="B49" s="18">
        <f>C49/D49*100</f>
        <v>11.789163090128756</v>
      </c>
      <c r="C49" s="16">
        <f>SUM(C44:C48)</f>
        <v>879</v>
      </c>
      <c r="D49" s="16">
        <f>SUM(D44:D48)</f>
        <v>7456</v>
      </c>
      <c r="E49" s="19">
        <f>F49/G49*100</f>
        <v>8.6818181818181817</v>
      </c>
      <c r="F49" s="16">
        <f>SUM(F44:F48)</f>
        <v>573</v>
      </c>
      <c r="G49" s="16">
        <f>SUM(G44:G48)</f>
        <v>6600</v>
      </c>
      <c r="H49" s="19">
        <f>I49/J49*100</f>
        <v>4.696638242778695</v>
      </c>
      <c r="I49" s="16">
        <f>SUM(I44:I48)</f>
        <v>1052</v>
      </c>
      <c r="J49" s="17">
        <f>SUM(J44:J48)</f>
        <v>22399</v>
      </c>
      <c r="K49" s="44">
        <f t="shared" si="4"/>
        <v>9.8689356506476908</v>
      </c>
      <c r="L49" s="16">
        <f>SUM(L44:L48)</f>
        <v>5173</v>
      </c>
      <c r="M49" s="16">
        <f>SUM(M44:M48)</f>
        <v>52417</v>
      </c>
      <c r="N49" s="19">
        <f t="shared" si="8"/>
        <v>8.6382662705914122</v>
      </c>
      <c r="O49" s="16">
        <f>SUM(O44:O48)</f>
        <v>7677</v>
      </c>
      <c r="P49" s="20">
        <f>SUM(P44:P48)</f>
        <v>88872</v>
      </c>
    </row>
    <row r="51" spans="1:16" x14ac:dyDescent="0.2">
      <c r="A51" s="30" t="s">
        <v>21</v>
      </c>
    </row>
    <row r="52" spans="1:16" x14ac:dyDescent="0.2">
      <c r="A52" s="33" t="s">
        <v>29</v>
      </c>
    </row>
    <row r="53" spans="1:16" x14ac:dyDescent="0.2">
      <c r="A53" s="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10" workbookViewId="0">
      <selection activeCell="I22" sqref="I22"/>
    </sheetView>
  </sheetViews>
  <sheetFormatPr defaultRowHeight="12.75" x14ac:dyDescent="0.2"/>
  <sheetData>
    <row r="1" spans="1:8" ht="15.75" x14ac:dyDescent="0.25">
      <c r="A1" s="1" t="s">
        <v>51</v>
      </c>
      <c r="B1" s="2"/>
      <c r="C1" s="2"/>
      <c r="D1" s="52"/>
      <c r="E1" s="30"/>
      <c r="F1" s="30"/>
      <c r="G1" s="30"/>
      <c r="H1" s="30"/>
    </row>
    <row r="2" spans="1:8" ht="15.75" x14ac:dyDescent="0.25">
      <c r="A2" s="3" t="s">
        <v>27</v>
      </c>
      <c r="B2" s="53"/>
      <c r="C2" s="53"/>
      <c r="D2" s="54"/>
      <c r="E2" s="30"/>
      <c r="F2" s="30"/>
      <c r="G2" s="30"/>
      <c r="H2" s="30"/>
    </row>
    <row r="3" spans="1:8" x14ac:dyDescent="0.2">
      <c r="A3" s="23" t="s">
        <v>0</v>
      </c>
      <c r="B3" s="24"/>
      <c r="C3" s="47"/>
      <c r="D3" s="55"/>
      <c r="E3" s="30"/>
      <c r="F3" s="30"/>
      <c r="G3" s="30"/>
      <c r="H3" s="30"/>
    </row>
    <row r="4" spans="1:8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</row>
    <row r="5" spans="1:8" x14ac:dyDescent="0.2">
      <c r="A5" s="38" t="s">
        <v>2</v>
      </c>
      <c r="B5" s="37">
        <f>B15/B25*100</f>
        <v>8.972065501582497</v>
      </c>
      <c r="C5" s="37">
        <f t="shared" ref="B5:C9" si="0">C15/C25*100</f>
        <v>8.3484848484848477</v>
      </c>
      <c r="D5" s="57">
        <f t="shared" ref="D5:D11" si="1">C5-B5</f>
        <v>-0.62358065309764932</v>
      </c>
      <c r="E5" s="30"/>
      <c r="F5" s="30"/>
      <c r="G5" s="30"/>
      <c r="H5" s="30"/>
    </row>
    <row r="6" spans="1:8" x14ac:dyDescent="0.2">
      <c r="A6" s="38" t="s">
        <v>3</v>
      </c>
      <c r="B6" s="37">
        <f t="shared" ref="B6:B7" si="2">B16/B26*100</f>
        <v>6.4518980069821916</v>
      </c>
      <c r="C6" s="37">
        <f t="shared" si="0"/>
        <v>4.7273053462504491</v>
      </c>
      <c r="D6" s="57">
        <f t="shared" si="1"/>
        <v>-1.7245926607317426</v>
      </c>
      <c r="E6" s="30"/>
      <c r="F6" s="30"/>
      <c r="G6" s="30"/>
      <c r="H6" s="30"/>
    </row>
    <row r="7" spans="1:8" x14ac:dyDescent="0.2">
      <c r="A7" s="38" t="s">
        <v>22</v>
      </c>
      <c r="B7" s="37">
        <f t="shared" si="2"/>
        <v>10.759615179504681</v>
      </c>
      <c r="C7" s="37">
        <f t="shared" si="0"/>
        <v>9.218046123848584</v>
      </c>
      <c r="D7" s="57">
        <f t="shared" si="1"/>
        <v>-1.5415690556560975</v>
      </c>
      <c r="E7" s="30"/>
      <c r="F7" s="30"/>
      <c r="G7" s="30"/>
      <c r="H7" s="30"/>
    </row>
    <row r="8" spans="1:8" x14ac:dyDescent="0.2">
      <c r="A8" s="38" t="s">
        <v>4</v>
      </c>
      <c r="B8" s="37">
        <f t="shared" si="0"/>
        <v>10.318833415719229</v>
      </c>
      <c r="C8" s="37">
        <f t="shared" si="0"/>
        <v>10.53312629399586</v>
      </c>
      <c r="D8" s="57">
        <f t="shared" si="1"/>
        <v>0.21429287827663046</v>
      </c>
      <c r="E8" s="30"/>
      <c r="F8" s="30"/>
      <c r="G8" s="30"/>
      <c r="H8" s="30"/>
    </row>
    <row r="9" spans="1:8" x14ac:dyDescent="0.2">
      <c r="A9" s="38" t="s">
        <v>5</v>
      </c>
      <c r="B9" s="37">
        <f t="shared" si="0"/>
        <v>10.816609869998738</v>
      </c>
      <c r="C9" s="37">
        <f t="shared" si="0"/>
        <v>10.595493562231759</v>
      </c>
      <c r="D9" s="57">
        <f t="shared" si="1"/>
        <v>-0.22111630776697844</v>
      </c>
      <c r="E9" s="30"/>
      <c r="F9" s="30"/>
      <c r="G9" s="30"/>
      <c r="H9" s="30"/>
    </row>
    <row r="10" spans="1:8" x14ac:dyDescent="0.2">
      <c r="A10" s="38" t="s">
        <v>6</v>
      </c>
      <c r="B10" s="37">
        <f>B5</f>
        <v>8.972065501582497</v>
      </c>
      <c r="C10" s="37">
        <f>C5</f>
        <v>8.3484848484848477</v>
      </c>
      <c r="D10" s="57">
        <f t="shared" si="1"/>
        <v>-0.62358065309764932</v>
      </c>
      <c r="E10" s="30"/>
      <c r="F10" s="30"/>
      <c r="G10" s="30"/>
      <c r="H10" s="30"/>
    </row>
    <row r="11" spans="1:8" x14ac:dyDescent="0.2">
      <c r="A11" s="23" t="s">
        <v>7</v>
      </c>
      <c r="B11" s="29">
        <f>B21/B31*100</f>
        <v>9.5207279226986685</v>
      </c>
      <c r="C11" s="48">
        <f>C21/C31*100</f>
        <v>8.2574503242493016</v>
      </c>
      <c r="D11" s="21">
        <f t="shared" si="1"/>
        <v>-1.2632775984493669</v>
      </c>
      <c r="E11" s="30"/>
      <c r="F11" s="30"/>
      <c r="G11" s="30"/>
      <c r="H11" s="30"/>
    </row>
    <row r="12" spans="1:8" x14ac:dyDescent="0.2">
      <c r="A12" s="58"/>
      <c r="B12" s="53"/>
      <c r="C12" s="53"/>
      <c r="D12" s="54"/>
      <c r="E12" s="30"/>
      <c r="F12" s="30"/>
      <c r="G12" s="30"/>
      <c r="H12" s="30"/>
    </row>
    <row r="13" spans="1:8" x14ac:dyDescent="0.2">
      <c r="A13" s="23" t="s">
        <v>15</v>
      </c>
      <c r="B13" s="47"/>
      <c r="C13" s="47"/>
      <c r="D13" s="55"/>
      <c r="E13" s="30"/>
      <c r="F13" s="34"/>
      <c r="G13" s="30"/>
      <c r="H13" s="30"/>
    </row>
    <row r="14" spans="1:8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4"/>
      <c r="G14" s="34"/>
      <c r="H14" s="34"/>
    </row>
    <row r="15" spans="1:8" x14ac:dyDescent="0.2">
      <c r="A15" s="38" t="s">
        <v>2</v>
      </c>
      <c r="B15" s="34">
        <v>652</v>
      </c>
      <c r="C15" s="34">
        <v>551</v>
      </c>
      <c r="D15" s="59">
        <f>C15-B15</f>
        <v>-101</v>
      </c>
      <c r="E15" s="30"/>
      <c r="F15" s="34"/>
      <c r="G15" s="34"/>
      <c r="H15" s="34"/>
    </row>
    <row r="16" spans="1:8" x14ac:dyDescent="0.2">
      <c r="A16" s="38" t="s">
        <v>3</v>
      </c>
      <c r="B16" s="34">
        <v>1460</v>
      </c>
      <c r="C16" s="34">
        <v>1054</v>
      </c>
      <c r="D16" s="59">
        <f t="shared" ref="D16:D21" si="3">C16-B16</f>
        <v>-406</v>
      </c>
      <c r="E16" s="30"/>
      <c r="F16" s="34"/>
      <c r="G16" s="34"/>
      <c r="H16" s="34"/>
    </row>
    <row r="17" spans="1:8" x14ac:dyDescent="0.2">
      <c r="A17" s="38" t="s">
        <v>22</v>
      </c>
      <c r="B17" s="34">
        <v>5044</v>
      </c>
      <c r="C17" s="34">
        <v>4113</v>
      </c>
      <c r="D17" s="59">
        <f t="shared" si="3"/>
        <v>-931</v>
      </c>
      <c r="E17" s="30"/>
      <c r="F17" s="34"/>
      <c r="G17" s="34"/>
      <c r="H17" s="34"/>
    </row>
    <row r="18" spans="1:8" x14ac:dyDescent="0.2">
      <c r="A18" s="38" t="s">
        <v>4</v>
      </c>
      <c r="B18" s="34">
        <v>835</v>
      </c>
      <c r="C18" s="34">
        <v>814</v>
      </c>
      <c r="D18" s="59">
        <f t="shared" si="3"/>
        <v>-21</v>
      </c>
      <c r="E18" s="34"/>
      <c r="F18" s="35"/>
      <c r="G18" s="34"/>
      <c r="H18" s="34"/>
    </row>
    <row r="19" spans="1:8" x14ac:dyDescent="0.2">
      <c r="A19" s="38" t="s">
        <v>5</v>
      </c>
      <c r="B19" s="35">
        <v>857</v>
      </c>
      <c r="C19" s="35">
        <v>790</v>
      </c>
      <c r="D19" s="59">
        <f t="shared" si="3"/>
        <v>-67</v>
      </c>
      <c r="E19" s="30"/>
      <c r="F19" s="34"/>
      <c r="G19" s="35"/>
      <c r="H19" s="35"/>
    </row>
    <row r="20" spans="1:8" x14ac:dyDescent="0.2">
      <c r="A20" s="38" t="s">
        <v>6</v>
      </c>
      <c r="B20" s="36">
        <f>B10/100*B30</f>
        <v>224.30163753956245</v>
      </c>
      <c r="C20" s="36">
        <f>C10/100*C30</f>
        <v>208.71212121212119</v>
      </c>
      <c r="D20" s="59">
        <f t="shared" si="3"/>
        <v>-15.58951632744126</v>
      </c>
      <c r="E20" s="30"/>
      <c r="F20" s="35"/>
      <c r="G20" s="34"/>
      <c r="H20" s="30"/>
    </row>
    <row r="21" spans="1:8" x14ac:dyDescent="0.2">
      <c r="A21" s="23" t="s">
        <v>7</v>
      </c>
      <c r="B21" s="25">
        <f>SUM(B15:B20)</f>
        <v>9072.3016375395619</v>
      </c>
      <c r="C21" s="25">
        <f>SUM(C15:C20)</f>
        <v>7530.712121212121</v>
      </c>
      <c r="D21" s="26">
        <f t="shared" si="3"/>
        <v>-1541.5895163274408</v>
      </c>
      <c r="E21" s="30"/>
      <c r="F21" s="30"/>
      <c r="G21" s="34"/>
      <c r="H21" s="30"/>
    </row>
    <row r="22" spans="1:8" x14ac:dyDescent="0.2">
      <c r="A22" s="58"/>
      <c r="B22" s="53"/>
      <c r="C22" s="53"/>
      <c r="D22" s="54"/>
      <c r="E22" s="30"/>
      <c r="F22" s="30"/>
      <c r="G22" s="34"/>
      <c r="H22" s="30"/>
    </row>
    <row r="23" spans="1:8" x14ac:dyDescent="0.2">
      <c r="A23" s="23" t="s">
        <v>8</v>
      </c>
      <c r="B23" s="47"/>
      <c r="C23" s="47"/>
      <c r="D23" s="55"/>
      <c r="E23" s="30"/>
      <c r="F23" s="30"/>
      <c r="G23" s="30"/>
      <c r="H23" s="34"/>
    </row>
    <row r="24" spans="1:8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4"/>
      <c r="G24" s="30"/>
      <c r="H24" s="34"/>
    </row>
    <row r="25" spans="1:8" x14ac:dyDescent="0.2">
      <c r="A25" s="38" t="s">
        <v>2</v>
      </c>
      <c r="B25" s="34">
        <v>7267</v>
      </c>
      <c r="C25" s="34">
        <v>6600</v>
      </c>
      <c r="D25" s="59">
        <f t="shared" ref="D25:D31" si="4">C25-B25</f>
        <v>-667</v>
      </c>
      <c r="E25" s="30"/>
      <c r="F25" s="34"/>
      <c r="G25" s="34"/>
      <c r="H25" s="34"/>
    </row>
    <row r="26" spans="1:8" x14ac:dyDescent="0.2">
      <c r="A26" s="38" t="s">
        <v>3</v>
      </c>
      <c r="B26" s="34">
        <v>22629</v>
      </c>
      <c r="C26" s="34">
        <v>22296</v>
      </c>
      <c r="D26" s="59">
        <f t="shared" si="4"/>
        <v>-333</v>
      </c>
      <c r="E26" s="30"/>
      <c r="F26" s="34"/>
      <c r="G26" s="34"/>
      <c r="H26" s="34"/>
    </row>
    <row r="27" spans="1:8" x14ac:dyDescent="0.2">
      <c r="A27" s="38" t="s">
        <v>22</v>
      </c>
      <c r="B27" s="34">
        <v>46879</v>
      </c>
      <c r="C27" s="34">
        <v>44619</v>
      </c>
      <c r="D27" s="59">
        <f t="shared" si="4"/>
        <v>-2260</v>
      </c>
      <c r="E27" s="30"/>
      <c r="F27" s="34"/>
      <c r="G27" s="34"/>
      <c r="H27" s="34"/>
    </row>
    <row r="28" spans="1:8" x14ac:dyDescent="0.2">
      <c r="A28" s="38" t="s">
        <v>4</v>
      </c>
      <c r="B28" s="34">
        <v>8092</v>
      </c>
      <c r="C28" s="34">
        <v>7728</v>
      </c>
      <c r="D28" s="59">
        <f t="shared" si="4"/>
        <v>-364</v>
      </c>
      <c r="E28" s="34"/>
      <c r="F28" s="34"/>
      <c r="G28" s="34"/>
      <c r="H28" s="34"/>
    </row>
    <row r="29" spans="1:8" x14ac:dyDescent="0.2">
      <c r="A29" s="38" t="s">
        <v>5</v>
      </c>
      <c r="B29" s="34">
        <v>7923</v>
      </c>
      <c r="C29" s="34">
        <v>7456</v>
      </c>
      <c r="D29" s="59">
        <f t="shared" si="4"/>
        <v>-467</v>
      </c>
      <c r="E29" s="30"/>
      <c r="F29" s="34"/>
      <c r="G29" s="34"/>
      <c r="H29" s="30"/>
    </row>
    <row r="30" spans="1:8" x14ac:dyDescent="0.2">
      <c r="A30" s="38" t="s">
        <v>6</v>
      </c>
      <c r="B30" s="34">
        <v>2500</v>
      </c>
      <c r="C30" s="34">
        <v>2500</v>
      </c>
      <c r="D30" s="59">
        <f t="shared" si="4"/>
        <v>0</v>
      </c>
      <c r="E30" s="30"/>
      <c r="F30" s="30"/>
      <c r="G30" s="34"/>
      <c r="H30" s="30"/>
    </row>
    <row r="31" spans="1:8" x14ac:dyDescent="0.2">
      <c r="A31" s="23" t="s">
        <v>7</v>
      </c>
      <c r="B31" s="25">
        <f>SUM(B25:B30)</f>
        <v>95290</v>
      </c>
      <c r="C31" s="25">
        <f>SUM(C25:C30)</f>
        <v>91199</v>
      </c>
      <c r="D31" s="26">
        <f t="shared" si="4"/>
        <v>-4091</v>
      </c>
      <c r="E31" s="30"/>
      <c r="F31" s="30"/>
      <c r="G31" s="34"/>
      <c r="H31" s="34"/>
    </row>
    <row r="32" spans="1:8" x14ac:dyDescent="0.2">
      <c r="A32" s="58"/>
      <c r="B32" s="60"/>
      <c r="C32" s="60"/>
      <c r="D32" s="61"/>
      <c r="E32" s="30"/>
      <c r="F32" s="30"/>
      <c r="G32" s="30"/>
      <c r="H32" s="30"/>
    </row>
    <row r="33" spans="1:19" x14ac:dyDescent="0.2">
      <c r="A33" s="33" t="s">
        <v>21</v>
      </c>
      <c r="B33" s="30"/>
      <c r="C33" s="30"/>
      <c r="D33" s="30"/>
      <c r="E33" s="30"/>
      <c r="F33" s="30"/>
      <c r="G33" s="30"/>
      <c r="H33" s="30"/>
    </row>
    <row r="34" spans="1:19" x14ac:dyDescent="0.2">
      <c r="A34" s="33" t="s">
        <v>29</v>
      </c>
      <c r="B34" s="30"/>
      <c r="C34" s="30"/>
      <c r="D34" s="30"/>
      <c r="E34" s="30"/>
      <c r="F34" s="30"/>
      <c r="G34" s="30"/>
      <c r="H34" s="30"/>
    </row>
    <row r="35" spans="1:19" x14ac:dyDescent="0.2">
      <c r="A35" s="33"/>
      <c r="B35" s="30"/>
      <c r="C35" s="30"/>
      <c r="D35" s="30"/>
      <c r="E35" s="30"/>
      <c r="F35" s="30"/>
      <c r="G35" s="30"/>
      <c r="H35" s="30"/>
    </row>
    <row r="36" spans="1:19" x14ac:dyDescent="0.2">
      <c r="A36" t="s">
        <v>13</v>
      </c>
    </row>
    <row r="37" spans="1:19" x14ac:dyDescent="0.2">
      <c r="A37" s="30" t="s">
        <v>24</v>
      </c>
    </row>
    <row r="39" spans="1:19" x14ac:dyDescent="0.2">
      <c r="A39" s="30" t="s">
        <v>52</v>
      </c>
      <c r="B39">
        <v>2012</v>
      </c>
      <c r="C39" s="30" t="s">
        <v>25</v>
      </c>
    </row>
    <row r="40" spans="1:19" ht="13.5" thickBot="1" x14ac:dyDescent="0.25"/>
    <row r="41" spans="1:19" x14ac:dyDescent="0.2">
      <c r="A41" s="62">
        <v>2012</v>
      </c>
      <c r="B41" s="63" t="str">
        <f>A39</f>
        <v>UGE 23</v>
      </c>
      <c r="C41" s="63"/>
      <c r="D41" s="64"/>
      <c r="E41" s="63" t="str">
        <f>A39</f>
        <v>UGE 23</v>
      </c>
      <c r="F41" s="63"/>
      <c r="G41" s="64"/>
      <c r="H41" s="63" t="str">
        <f>A39</f>
        <v>UGE 23</v>
      </c>
      <c r="I41" s="63"/>
      <c r="J41" s="64"/>
      <c r="K41" s="63" t="str">
        <f>B41</f>
        <v>UGE 23</v>
      </c>
      <c r="L41" s="63"/>
      <c r="M41" s="64"/>
      <c r="N41" s="63" t="str">
        <f>A39</f>
        <v>UGE 23</v>
      </c>
      <c r="O41" s="63"/>
      <c r="P41" s="65"/>
      <c r="Q41" s="4"/>
      <c r="R41" s="4"/>
      <c r="S41" s="4"/>
    </row>
    <row r="42" spans="1:19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9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9" x14ac:dyDescent="0.2">
      <c r="A44" s="45" t="s">
        <v>17</v>
      </c>
      <c r="B44" s="6">
        <f>C44/D44*100</f>
        <v>12.362637362637363</v>
      </c>
      <c r="C44" s="35">
        <v>225</v>
      </c>
      <c r="D44" s="40">
        <v>1820</v>
      </c>
      <c r="E44" s="6">
        <f>F44/G44*100</f>
        <v>9.4117647058823533</v>
      </c>
      <c r="F44" s="35">
        <v>184</v>
      </c>
      <c r="G44" s="40">
        <v>1955</v>
      </c>
      <c r="H44" s="6">
        <f>I44/J44*100</f>
        <v>5.3715020907044071</v>
      </c>
      <c r="I44" s="35">
        <v>334</v>
      </c>
      <c r="J44" s="39">
        <v>6218</v>
      </c>
      <c r="K44" s="6">
        <f t="shared" ref="K44:K49" si="5">L44/M44*100</f>
        <v>10.573667408338977</v>
      </c>
      <c r="L44" s="35">
        <v>1093</v>
      </c>
      <c r="M44" s="39">
        <v>10337</v>
      </c>
      <c r="N44" s="6">
        <f>O44/P44*100</f>
        <v>9.0309886866699447</v>
      </c>
      <c r="O44" s="14">
        <f t="shared" ref="O44:P48" si="6">I44+F44+C44+L44</f>
        <v>1836</v>
      </c>
      <c r="P44" s="15">
        <f t="shared" si="6"/>
        <v>20330</v>
      </c>
    </row>
    <row r="45" spans="1:19" x14ac:dyDescent="0.2">
      <c r="A45" s="11" t="s">
        <v>18</v>
      </c>
      <c r="B45" s="6">
        <f t="shared" ref="B45:B48" si="7">C45/D45*100</f>
        <v>13.857142857142858</v>
      </c>
      <c r="C45" s="35">
        <v>194</v>
      </c>
      <c r="D45" s="40">
        <v>1400</v>
      </c>
      <c r="E45" s="6">
        <f>F45/G45*100</f>
        <v>7.9723791588198365</v>
      </c>
      <c r="F45" s="35">
        <v>127</v>
      </c>
      <c r="G45" s="40">
        <v>1593</v>
      </c>
      <c r="H45" s="6">
        <f t="shared" ref="H45:H48" si="8">I45/J45*100</f>
        <v>6.5372829417773239</v>
      </c>
      <c r="I45" s="35">
        <v>192</v>
      </c>
      <c r="J45" s="40">
        <v>2937</v>
      </c>
      <c r="K45" s="6">
        <f t="shared" si="5"/>
        <v>10.372455608488524</v>
      </c>
      <c r="L45" s="35">
        <v>958</v>
      </c>
      <c r="M45" s="40">
        <v>9236</v>
      </c>
      <c r="N45" s="6">
        <f t="shared" ref="N45:N49" si="9">O45/P45*100</f>
        <v>9.6993274429645258</v>
      </c>
      <c r="O45" s="14">
        <f t="shared" si="6"/>
        <v>1471</v>
      </c>
      <c r="P45" s="15">
        <f t="shared" si="6"/>
        <v>15166</v>
      </c>
    </row>
    <row r="46" spans="1:19" x14ac:dyDescent="0.2">
      <c r="A46" s="46" t="s">
        <v>23</v>
      </c>
      <c r="B46" s="6">
        <f t="shared" si="7"/>
        <v>9.6093399191737756</v>
      </c>
      <c r="C46" s="35">
        <v>214</v>
      </c>
      <c r="D46" s="40">
        <v>2227</v>
      </c>
      <c r="E46" s="6">
        <f t="shared" ref="E46:E47" si="10">F46/G46*100</f>
        <v>8.9499647639182527</v>
      </c>
      <c r="F46" s="35">
        <v>127</v>
      </c>
      <c r="G46" s="40">
        <v>1419</v>
      </c>
      <c r="H46" s="6">
        <f t="shared" si="8"/>
        <v>4.9953574744661093</v>
      </c>
      <c r="I46" s="47">
        <v>269</v>
      </c>
      <c r="J46" s="40">
        <v>5385</v>
      </c>
      <c r="K46" s="6">
        <f t="shared" si="5"/>
        <v>9.5713259359782867</v>
      </c>
      <c r="L46" s="35">
        <v>1199</v>
      </c>
      <c r="M46" s="40">
        <v>12527</v>
      </c>
      <c r="N46" s="6">
        <f t="shared" si="9"/>
        <v>8.3913164486501532</v>
      </c>
      <c r="O46" s="14">
        <f t="shared" si="6"/>
        <v>1809</v>
      </c>
      <c r="P46" s="15">
        <f t="shared" si="6"/>
        <v>21558</v>
      </c>
    </row>
    <row r="47" spans="1:19" x14ac:dyDescent="0.2">
      <c r="A47" s="11" t="s">
        <v>19</v>
      </c>
      <c r="B47" s="6">
        <f t="shared" si="7"/>
        <v>7.1133167907361461</v>
      </c>
      <c r="C47" s="35">
        <v>86</v>
      </c>
      <c r="D47" s="40">
        <v>1209</v>
      </c>
      <c r="E47" s="6">
        <f t="shared" si="10"/>
        <v>6.9197795468462955</v>
      </c>
      <c r="F47" s="35">
        <v>113</v>
      </c>
      <c r="G47" s="40">
        <v>1633</v>
      </c>
      <c r="H47" s="6">
        <f t="shared" si="8"/>
        <v>3.5826408125577101</v>
      </c>
      <c r="I47" s="47">
        <v>194</v>
      </c>
      <c r="J47" s="40">
        <v>5415</v>
      </c>
      <c r="K47" s="6">
        <f t="shared" si="5"/>
        <v>8.0388349514563107</v>
      </c>
      <c r="L47" s="35">
        <v>1035</v>
      </c>
      <c r="M47" s="40">
        <v>12875</v>
      </c>
      <c r="N47" s="6">
        <f t="shared" si="9"/>
        <v>6.7575241340147638</v>
      </c>
      <c r="O47" s="14">
        <f t="shared" si="6"/>
        <v>1428</v>
      </c>
      <c r="P47" s="15">
        <f t="shared" si="6"/>
        <v>21132</v>
      </c>
    </row>
    <row r="48" spans="1:19" ht="13.5" thickBot="1" x14ac:dyDescent="0.25">
      <c r="A48" s="12" t="s">
        <v>20</v>
      </c>
      <c r="B48" s="6">
        <f t="shared" si="7"/>
        <v>8.875</v>
      </c>
      <c r="C48" s="35">
        <v>71</v>
      </c>
      <c r="D48" s="40">
        <v>800</v>
      </c>
      <c r="E48" s="6"/>
      <c r="F48" s="35"/>
      <c r="G48" s="40"/>
      <c r="H48" s="6">
        <f t="shared" si="8"/>
        <v>2.7765912003417341</v>
      </c>
      <c r="I48" s="35">
        <v>65</v>
      </c>
      <c r="J48" s="40">
        <v>2341</v>
      </c>
      <c r="K48" s="43">
        <f t="shared" si="5"/>
        <v>8.7086272381985896</v>
      </c>
      <c r="L48" s="35">
        <v>642</v>
      </c>
      <c r="M48" s="49">
        <v>7372</v>
      </c>
      <c r="N48" s="6">
        <f t="shared" si="9"/>
        <v>7.4003614572434122</v>
      </c>
      <c r="O48" s="14">
        <f t="shared" si="6"/>
        <v>778</v>
      </c>
      <c r="P48" s="15">
        <f t="shared" si="6"/>
        <v>10513</v>
      </c>
    </row>
    <row r="49" spans="1:16" ht="13.5" thickBot="1" x14ac:dyDescent="0.25">
      <c r="A49" s="41" t="s">
        <v>12</v>
      </c>
      <c r="B49" s="18">
        <f>C49/D49*100</f>
        <v>10.595493562231759</v>
      </c>
      <c r="C49" s="16">
        <f>SUM(C44:C48)</f>
        <v>790</v>
      </c>
      <c r="D49" s="16">
        <f>SUM(D44:D48)</f>
        <v>7456</v>
      </c>
      <c r="E49" s="19">
        <f>F49/G49*100</f>
        <v>8.3484848484848477</v>
      </c>
      <c r="F49" s="16">
        <f>SUM(F44:F48)</f>
        <v>551</v>
      </c>
      <c r="G49" s="16">
        <f>SUM(G44:G48)</f>
        <v>6600</v>
      </c>
      <c r="H49" s="19">
        <f>I49/J49*100</f>
        <v>4.7273053462504491</v>
      </c>
      <c r="I49" s="16">
        <f>SUM(I44:I48)</f>
        <v>1054</v>
      </c>
      <c r="J49" s="17">
        <f>SUM(J44:J48)</f>
        <v>22296</v>
      </c>
      <c r="K49" s="44">
        <f t="shared" si="5"/>
        <v>9.4121917206334658</v>
      </c>
      <c r="L49" s="16">
        <f>SUM(L44:L48)</f>
        <v>4927</v>
      </c>
      <c r="M49" s="16">
        <f>SUM(M44:M48)</f>
        <v>52347</v>
      </c>
      <c r="N49" s="19">
        <f t="shared" si="9"/>
        <v>8.2548844970067297</v>
      </c>
      <c r="O49" s="16">
        <f>SUM(O44:O48)</f>
        <v>7322</v>
      </c>
      <c r="P49" s="20">
        <f>SUM(P44:P48)</f>
        <v>88699</v>
      </c>
    </row>
    <row r="51" spans="1:16" x14ac:dyDescent="0.2">
      <c r="A51" s="30" t="s">
        <v>21</v>
      </c>
    </row>
    <row r="52" spans="1:16" x14ac:dyDescent="0.2">
      <c r="A52" s="33" t="s">
        <v>29</v>
      </c>
    </row>
    <row r="53" spans="1:16" x14ac:dyDescent="0.2">
      <c r="A53" s="3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36" sqref="A36:P52"/>
    </sheetView>
  </sheetViews>
  <sheetFormatPr defaultRowHeight="12.75" x14ac:dyDescent="0.2"/>
  <sheetData>
    <row r="1" spans="1:8" ht="15.75" x14ac:dyDescent="0.25">
      <c r="A1" s="1" t="s">
        <v>53</v>
      </c>
      <c r="B1" s="2"/>
      <c r="C1" s="2"/>
      <c r="D1" s="52"/>
      <c r="E1" s="30"/>
      <c r="F1" s="30"/>
      <c r="G1" s="30"/>
      <c r="H1" s="30"/>
    </row>
    <row r="2" spans="1:8" ht="15.75" x14ac:dyDescent="0.25">
      <c r="A2" s="3" t="s">
        <v>27</v>
      </c>
      <c r="B2" s="53"/>
      <c r="C2" s="53"/>
      <c r="D2" s="54"/>
      <c r="E2" s="30"/>
      <c r="F2" s="30"/>
      <c r="G2" s="30"/>
      <c r="H2" s="30"/>
    </row>
    <row r="3" spans="1:8" x14ac:dyDescent="0.2">
      <c r="A3" s="23" t="s">
        <v>0</v>
      </c>
      <c r="B3" s="24"/>
      <c r="C3" s="47"/>
      <c r="D3" s="55"/>
      <c r="E3" s="30"/>
      <c r="F3" s="30"/>
      <c r="G3" s="30"/>
      <c r="H3" s="30"/>
    </row>
    <row r="4" spans="1:8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</row>
    <row r="5" spans="1:8" x14ac:dyDescent="0.2">
      <c r="A5" s="38" t="s">
        <v>2</v>
      </c>
      <c r="B5" s="37">
        <f>B15/B25*100</f>
        <v>7.8120694406172504</v>
      </c>
      <c r="C5" s="37">
        <f t="shared" ref="B5:C9" si="0">C15/C25*100</f>
        <v>7.8330561016180242</v>
      </c>
      <c r="D5" s="57">
        <f t="shared" ref="D5:D11" si="1">C5-B5</f>
        <v>2.0986661000773843E-2</v>
      </c>
      <c r="E5" s="30"/>
      <c r="F5" s="30"/>
      <c r="G5" s="30"/>
      <c r="H5" s="30"/>
    </row>
    <row r="6" spans="1:8" x14ac:dyDescent="0.2">
      <c r="A6" s="38" t="s">
        <v>3</v>
      </c>
      <c r="B6" s="37">
        <f t="shared" ref="B6:B7" si="2">B16/B26*100</f>
        <v>6.4518980069821916</v>
      </c>
      <c r="C6" s="37">
        <f t="shared" si="0"/>
        <v>4.7273053462504491</v>
      </c>
      <c r="D6" s="57">
        <f t="shared" si="1"/>
        <v>-1.7245926607317426</v>
      </c>
      <c r="E6" s="30"/>
      <c r="F6" s="30"/>
      <c r="G6" s="30"/>
      <c r="H6" s="30"/>
    </row>
    <row r="7" spans="1:8" x14ac:dyDescent="0.2">
      <c r="A7" s="38" t="s">
        <v>22</v>
      </c>
      <c r="B7" s="37">
        <f t="shared" si="2"/>
        <v>10.59652278177458</v>
      </c>
      <c r="C7" s="37">
        <f t="shared" si="0"/>
        <v>9.997072929097337</v>
      </c>
      <c r="D7" s="57">
        <f t="shared" si="1"/>
        <v>-0.59944985267724249</v>
      </c>
      <c r="E7" s="30"/>
      <c r="F7" s="30"/>
      <c r="G7" s="30"/>
      <c r="H7" s="30"/>
    </row>
    <row r="8" spans="1:8" x14ac:dyDescent="0.2">
      <c r="A8" s="38" t="s">
        <v>4</v>
      </c>
      <c r="B8" s="37">
        <f t="shared" si="0"/>
        <v>10.089241447694596</v>
      </c>
      <c r="C8" s="37">
        <f t="shared" si="0"/>
        <v>12.264273637664196</v>
      </c>
      <c r="D8" s="57">
        <f t="shared" si="1"/>
        <v>2.1750321899696008</v>
      </c>
      <c r="E8" s="30"/>
      <c r="F8" s="30"/>
      <c r="G8" s="30"/>
      <c r="H8" s="30"/>
    </row>
    <row r="9" spans="1:8" x14ac:dyDescent="0.2">
      <c r="A9" s="38" t="s">
        <v>5</v>
      </c>
      <c r="B9" s="37">
        <f t="shared" si="0"/>
        <v>8.399346158682258</v>
      </c>
      <c r="C9" s="37">
        <f t="shared" si="0"/>
        <v>8.6730615507593924</v>
      </c>
      <c r="D9" s="57">
        <f t="shared" si="1"/>
        <v>0.27371539207713447</v>
      </c>
      <c r="E9" s="30"/>
      <c r="F9" s="30"/>
      <c r="G9" s="30"/>
      <c r="H9" s="30"/>
    </row>
    <row r="10" spans="1:8" x14ac:dyDescent="0.2">
      <c r="A10" s="38" t="s">
        <v>6</v>
      </c>
      <c r="B10" s="37">
        <f>B5</f>
        <v>7.8120694406172504</v>
      </c>
      <c r="C10" s="37">
        <f>C5</f>
        <v>7.8330561016180242</v>
      </c>
      <c r="D10" s="57">
        <f t="shared" si="1"/>
        <v>2.0986661000773843E-2</v>
      </c>
      <c r="E10" s="30"/>
      <c r="F10" s="30"/>
      <c r="G10" s="30"/>
      <c r="H10" s="30"/>
    </row>
    <row r="11" spans="1:8" x14ac:dyDescent="0.2">
      <c r="A11" s="23" t="s">
        <v>7</v>
      </c>
      <c r="B11" s="29">
        <f>B21/B31*100</f>
        <v>9.0980125914873327</v>
      </c>
      <c r="C11" s="48">
        <f>C21/C31*100</f>
        <v>8.571834275509465</v>
      </c>
      <c r="D11" s="21">
        <f t="shared" si="1"/>
        <v>-0.52617831597786768</v>
      </c>
      <c r="E11" s="30"/>
      <c r="F11" s="30"/>
      <c r="G11" s="30"/>
      <c r="H11" s="30"/>
    </row>
    <row r="12" spans="1:8" x14ac:dyDescent="0.2">
      <c r="A12" s="58"/>
      <c r="B12" s="53"/>
      <c r="C12" s="53"/>
      <c r="D12" s="54"/>
      <c r="E12" s="30"/>
      <c r="F12" s="30"/>
      <c r="G12" s="30"/>
      <c r="H12" s="30"/>
    </row>
    <row r="13" spans="1:8" x14ac:dyDescent="0.2">
      <c r="A13" s="23" t="s">
        <v>15</v>
      </c>
      <c r="B13" s="47"/>
      <c r="C13" s="47"/>
      <c r="D13" s="55"/>
      <c r="E13" s="30"/>
      <c r="F13" s="34"/>
      <c r="G13" s="30"/>
      <c r="H13" s="30"/>
    </row>
    <row r="14" spans="1:8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4"/>
      <c r="G14" s="30"/>
      <c r="H14" s="34"/>
    </row>
    <row r="15" spans="1:8" x14ac:dyDescent="0.2">
      <c r="A15" s="38" t="s">
        <v>2</v>
      </c>
      <c r="B15" s="34">
        <v>567</v>
      </c>
      <c r="C15" s="34">
        <v>518</v>
      </c>
      <c r="D15" s="59">
        <f>C15-B15</f>
        <v>-49</v>
      </c>
      <c r="E15" s="30"/>
      <c r="F15" s="34"/>
      <c r="G15" s="30"/>
      <c r="H15" s="34"/>
    </row>
    <row r="16" spans="1:8" x14ac:dyDescent="0.2">
      <c r="A16" s="38" t="s">
        <v>3</v>
      </c>
      <c r="B16" s="34">
        <v>1460</v>
      </c>
      <c r="C16" s="34">
        <v>1054</v>
      </c>
      <c r="D16" s="59">
        <f t="shared" ref="D16:D21" si="3">C16-B16</f>
        <v>-406</v>
      </c>
      <c r="E16" s="30"/>
      <c r="F16" s="34"/>
      <c r="G16" s="30"/>
      <c r="H16" s="34"/>
    </row>
    <row r="17" spans="1:8" x14ac:dyDescent="0.2">
      <c r="A17" s="38" t="s">
        <v>22</v>
      </c>
      <c r="B17" s="34">
        <v>4949</v>
      </c>
      <c r="C17" s="34">
        <v>4440</v>
      </c>
      <c r="D17" s="59">
        <f t="shared" si="3"/>
        <v>-509</v>
      </c>
      <c r="E17" s="30"/>
      <c r="F17" s="34"/>
      <c r="G17" s="34"/>
      <c r="H17" s="34"/>
    </row>
    <row r="18" spans="1:8" x14ac:dyDescent="0.2">
      <c r="A18" s="38" t="s">
        <v>4</v>
      </c>
      <c r="B18" s="34">
        <v>814</v>
      </c>
      <c r="C18" s="34">
        <v>943</v>
      </c>
      <c r="D18" s="59">
        <f t="shared" si="3"/>
        <v>129</v>
      </c>
      <c r="E18" s="34"/>
      <c r="F18" s="34"/>
      <c r="G18" s="34"/>
      <c r="H18" s="34"/>
    </row>
    <row r="19" spans="1:8" x14ac:dyDescent="0.2">
      <c r="A19" s="38" t="s">
        <v>5</v>
      </c>
      <c r="B19" s="35">
        <v>668</v>
      </c>
      <c r="C19" s="35">
        <v>651</v>
      </c>
      <c r="D19" s="59">
        <f t="shared" si="3"/>
        <v>-17</v>
      </c>
      <c r="E19" s="30"/>
      <c r="F19" s="34"/>
      <c r="G19" s="34"/>
      <c r="H19" s="35"/>
    </row>
    <row r="20" spans="1:8" x14ac:dyDescent="0.2">
      <c r="A20" s="38" t="s">
        <v>6</v>
      </c>
      <c r="B20" s="36">
        <f>B10/100*B30</f>
        <v>195.30173601543126</v>
      </c>
      <c r="C20" s="36">
        <f>C10/100*C30</f>
        <v>195.8264025404506</v>
      </c>
      <c r="D20" s="59">
        <f t="shared" si="3"/>
        <v>0.52466652501934163</v>
      </c>
      <c r="E20" s="30"/>
      <c r="F20" s="35"/>
      <c r="G20" s="34"/>
      <c r="H20" s="30"/>
    </row>
    <row r="21" spans="1:8" x14ac:dyDescent="0.2">
      <c r="A21" s="23" t="s">
        <v>7</v>
      </c>
      <c r="B21" s="25">
        <f>SUM(B15:B20)</f>
        <v>8653.3017360154317</v>
      </c>
      <c r="C21" s="25">
        <f>SUM(C15:C20)</f>
        <v>7801.8264025404505</v>
      </c>
      <c r="D21" s="26">
        <f t="shared" si="3"/>
        <v>-851.4753334749812</v>
      </c>
      <c r="E21" s="30"/>
      <c r="F21" s="30"/>
      <c r="G21" s="34"/>
      <c r="H21" s="30"/>
    </row>
    <row r="22" spans="1:8" x14ac:dyDescent="0.2">
      <c r="A22" s="58"/>
      <c r="B22" s="53"/>
      <c r="C22" s="53"/>
      <c r="D22" s="54"/>
      <c r="E22" s="30"/>
      <c r="F22" s="30"/>
      <c r="G22" s="34"/>
      <c r="H22" s="30"/>
    </row>
    <row r="23" spans="1:8" x14ac:dyDescent="0.2">
      <c r="A23" s="23" t="s">
        <v>8</v>
      </c>
      <c r="B23" s="47"/>
      <c r="C23" s="47"/>
      <c r="D23" s="55"/>
      <c r="E23" s="30"/>
      <c r="F23" s="30"/>
      <c r="G23" s="30"/>
      <c r="H23" s="30"/>
    </row>
    <row r="24" spans="1:8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4"/>
      <c r="G24" s="30"/>
      <c r="H24" s="30"/>
    </row>
    <row r="25" spans="1:8" x14ac:dyDescent="0.2">
      <c r="A25" s="38" t="s">
        <v>2</v>
      </c>
      <c r="B25" s="34">
        <v>7258</v>
      </c>
      <c r="C25" s="34">
        <v>6613</v>
      </c>
      <c r="D25" s="59">
        <f t="shared" ref="D25:D31" si="4">C25-B25</f>
        <v>-645</v>
      </c>
      <c r="E25" s="30"/>
      <c r="F25" s="34"/>
      <c r="G25" s="34"/>
      <c r="H25" s="30"/>
    </row>
    <row r="26" spans="1:8" x14ac:dyDescent="0.2">
      <c r="A26" s="38" t="s">
        <v>3</v>
      </c>
      <c r="B26" s="34">
        <v>22629</v>
      </c>
      <c r="C26" s="34">
        <v>22296</v>
      </c>
      <c r="D26" s="59">
        <f t="shared" si="4"/>
        <v>-333</v>
      </c>
      <c r="E26" s="30"/>
      <c r="F26" s="34"/>
      <c r="G26" s="34"/>
      <c r="H26" s="30"/>
    </row>
    <row r="27" spans="1:8" x14ac:dyDescent="0.2">
      <c r="A27" s="38" t="s">
        <v>22</v>
      </c>
      <c r="B27" s="34">
        <v>46704</v>
      </c>
      <c r="C27" s="34">
        <v>44413</v>
      </c>
      <c r="D27" s="59">
        <f t="shared" si="4"/>
        <v>-2291</v>
      </c>
      <c r="E27" s="30"/>
      <c r="F27" s="34"/>
      <c r="G27" s="34"/>
      <c r="H27" s="30"/>
    </row>
    <row r="28" spans="1:8" x14ac:dyDescent="0.2">
      <c r="A28" s="38" t="s">
        <v>4</v>
      </c>
      <c r="B28" s="34">
        <v>8068</v>
      </c>
      <c r="C28" s="34">
        <v>7689</v>
      </c>
      <c r="D28" s="59">
        <f t="shared" si="4"/>
        <v>-379</v>
      </c>
      <c r="E28" s="34"/>
      <c r="F28" s="34"/>
      <c r="G28" s="34"/>
      <c r="H28" s="30"/>
    </row>
    <row r="29" spans="1:8" x14ac:dyDescent="0.2">
      <c r="A29" s="38" t="s">
        <v>5</v>
      </c>
      <c r="B29" s="34">
        <v>7953</v>
      </c>
      <c r="C29" s="34">
        <v>7506</v>
      </c>
      <c r="D29" s="59">
        <f t="shared" si="4"/>
        <v>-447</v>
      </c>
      <c r="E29" s="30"/>
      <c r="F29" s="34"/>
      <c r="G29" s="34"/>
      <c r="H29" s="30"/>
    </row>
    <row r="30" spans="1:8" x14ac:dyDescent="0.2">
      <c r="A30" s="38" t="s">
        <v>6</v>
      </c>
      <c r="B30" s="34">
        <v>2500</v>
      </c>
      <c r="C30" s="34">
        <v>2500</v>
      </c>
      <c r="D30" s="59">
        <f t="shared" si="4"/>
        <v>0</v>
      </c>
      <c r="E30" s="30"/>
      <c r="F30" s="30"/>
      <c r="G30" s="34"/>
      <c r="H30" s="30"/>
    </row>
    <row r="31" spans="1:8" x14ac:dyDescent="0.2">
      <c r="A31" s="23" t="s">
        <v>7</v>
      </c>
      <c r="B31" s="25">
        <f>SUM(B25:B30)</f>
        <v>95112</v>
      </c>
      <c r="C31" s="25">
        <f>SUM(C25:C30)</f>
        <v>91017</v>
      </c>
      <c r="D31" s="26">
        <f t="shared" si="4"/>
        <v>-4095</v>
      </c>
      <c r="E31" s="30"/>
      <c r="F31" s="30"/>
      <c r="G31" s="34"/>
      <c r="H31" s="34"/>
    </row>
    <row r="32" spans="1:8" x14ac:dyDescent="0.2">
      <c r="A32" s="58"/>
      <c r="B32" s="60"/>
      <c r="C32" s="60"/>
      <c r="D32" s="61"/>
      <c r="E32" s="30"/>
      <c r="F32" s="30"/>
      <c r="G32" s="30"/>
      <c r="H32" s="30"/>
    </row>
    <row r="33" spans="1:16" x14ac:dyDescent="0.2">
      <c r="A33" s="33" t="s">
        <v>21</v>
      </c>
      <c r="B33" s="30"/>
      <c r="C33" s="30"/>
      <c r="D33" s="30"/>
      <c r="E33" s="30"/>
      <c r="F33" s="30"/>
      <c r="G33" s="30"/>
      <c r="H33" s="30"/>
    </row>
    <row r="34" spans="1:16" x14ac:dyDescent="0.2">
      <c r="A34" s="33" t="s">
        <v>29</v>
      </c>
      <c r="B34" s="30"/>
      <c r="C34" s="30"/>
      <c r="D34" s="30"/>
      <c r="E34" s="30"/>
      <c r="F34" s="30"/>
      <c r="G34" s="30"/>
      <c r="H34" s="30"/>
    </row>
    <row r="36" spans="1:16" x14ac:dyDescent="0.2">
      <c r="A36" t="s">
        <v>13</v>
      </c>
    </row>
    <row r="37" spans="1:16" x14ac:dyDescent="0.2">
      <c r="A37" s="30" t="s">
        <v>24</v>
      </c>
    </row>
    <row r="39" spans="1:16" x14ac:dyDescent="0.2">
      <c r="A39" s="30" t="s">
        <v>54</v>
      </c>
      <c r="B39">
        <v>2012</v>
      </c>
      <c r="C39" s="30" t="s">
        <v>25</v>
      </c>
    </row>
    <row r="40" spans="1:16" ht="13.5" thickBot="1" x14ac:dyDescent="0.25"/>
    <row r="41" spans="1:16" x14ac:dyDescent="0.2">
      <c r="A41" s="62">
        <v>2012</v>
      </c>
      <c r="B41" s="63" t="str">
        <f>A39</f>
        <v>UGE 25</v>
      </c>
      <c r="C41" s="63"/>
      <c r="D41" s="64"/>
      <c r="E41" s="63" t="str">
        <f>A39</f>
        <v>UGE 25</v>
      </c>
      <c r="F41" s="63"/>
      <c r="G41" s="64"/>
      <c r="H41" s="63" t="str">
        <f>A39</f>
        <v>UGE 25</v>
      </c>
      <c r="I41" s="63"/>
      <c r="J41" s="64"/>
      <c r="K41" s="63" t="str">
        <f>B41</f>
        <v>UGE 25</v>
      </c>
      <c r="L41" s="63"/>
      <c r="M41" s="64"/>
      <c r="N41" s="63" t="str">
        <f>A39</f>
        <v>UGE 25</v>
      </c>
      <c r="O41" s="63"/>
      <c r="P41" s="65"/>
    </row>
    <row r="42" spans="1:16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6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6" x14ac:dyDescent="0.2">
      <c r="A44" s="45" t="s">
        <v>17</v>
      </c>
      <c r="B44" s="6">
        <f>C44/D44*100</f>
        <v>10.290093048713739</v>
      </c>
      <c r="C44" s="35">
        <v>188</v>
      </c>
      <c r="D44" s="40">
        <v>1827</v>
      </c>
      <c r="E44" s="6">
        <f>F44/G44*100</f>
        <v>8.6734693877551017</v>
      </c>
      <c r="F44" s="35">
        <v>170</v>
      </c>
      <c r="G44" s="40">
        <v>1960</v>
      </c>
      <c r="H44" s="6">
        <f>I44/J44*100</f>
        <v>5.3715020907044071</v>
      </c>
      <c r="I44" s="35">
        <v>334</v>
      </c>
      <c r="J44" s="39">
        <v>6218</v>
      </c>
      <c r="K44" s="6">
        <f t="shared" ref="K44:K49" si="5">L44/M44*100</f>
        <v>12.543791358505255</v>
      </c>
      <c r="L44" s="35">
        <v>1289</v>
      </c>
      <c r="M44" s="39">
        <v>10276</v>
      </c>
      <c r="N44" s="6">
        <f>O44/P44*100</f>
        <v>9.7677629308219522</v>
      </c>
      <c r="O44" s="14">
        <f t="shared" ref="O44:P48" si="6">I44+F44+C44+L44</f>
        <v>1981</v>
      </c>
      <c r="P44" s="15">
        <f t="shared" si="6"/>
        <v>20281</v>
      </c>
    </row>
    <row r="45" spans="1:16" x14ac:dyDescent="0.2">
      <c r="A45" s="11" t="s">
        <v>18</v>
      </c>
      <c r="B45" s="6">
        <f t="shared" ref="B45:B48" si="7">C45/D45*100</f>
        <v>11.009174311926607</v>
      </c>
      <c r="C45" s="35">
        <v>156</v>
      </c>
      <c r="D45" s="40">
        <v>1417</v>
      </c>
      <c r="E45" s="6">
        <f>F45/G45*100</f>
        <v>7.7261306532663321</v>
      </c>
      <c r="F45" s="35">
        <v>123</v>
      </c>
      <c r="G45" s="40">
        <v>1592</v>
      </c>
      <c r="H45" s="6">
        <f t="shared" ref="H45:H48" si="8">I45/J45*100</f>
        <v>6.5372829417773239</v>
      </c>
      <c r="I45" s="35">
        <v>192</v>
      </c>
      <c r="J45" s="40">
        <v>2937</v>
      </c>
      <c r="K45" s="6">
        <f t="shared" si="5"/>
        <v>10.950413223140496</v>
      </c>
      <c r="L45" s="35">
        <v>1007</v>
      </c>
      <c r="M45" s="40">
        <v>9196</v>
      </c>
      <c r="N45" s="6">
        <f t="shared" ref="N45:N49" si="9">O45/P45*100</f>
        <v>9.7609298639545639</v>
      </c>
      <c r="O45" s="14">
        <f t="shared" si="6"/>
        <v>1478</v>
      </c>
      <c r="P45" s="15">
        <f t="shared" si="6"/>
        <v>15142</v>
      </c>
    </row>
    <row r="46" spans="1:16" x14ac:dyDescent="0.2">
      <c r="A46" s="46" t="s">
        <v>23</v>
      </c>
      <c r="B46" s="6">
        <f t="shared" si="7"/>
        <v>8.3668903803131993</v>
      </c>
      <c r="C46" s="35">
        <v>187</v>
      </c>
      <c r="D46" s="40">
        <v>2235</v>
      </c>
      <c r="E46" s="6">
        <f t="shared" ref="E46:E47" si="10">F46/G46*100</f>
        <v>8.4438241451500353</v>
      </c>
      <c r="F46" s="35">
        <v>121</v>
      </c>
      <c r="G46" s="40">
        <v>1433</v>
      </c>
      <c r="H46" s="6">
        <f t="shared" si="8"/>
        <v>4.9953574744661093</v>
      </c>
      <c r="I46" s="47">
        <v>269</v>
      </c>
      <c r="J46" s="40">
        <v>5385</v>
      </c>
      <c r="K46" s="6">
        <f t="shared" si="5"/>
        <v>10.093068035943517</v>
      </c>
      <c r="L46" s="35">
        <v>1258</v>
      </c>
      <c r="M46" s="40">
        <v>12464</v>
      </c>
      <c r="N46" s="6">
        <f t="shared" si="9"/>
        <v>8.528140540038109</v>
      </c>
      <c r="O46" s="14">
        <f t="shared" si="6"/>
        <v>1835</v>
      </c>
      <c r="P46" s="15">
        <f t="shared" si="6"/>
        <v>21517</v>
      </c>
    </row>
    <row r="47" spans="1:16" x14ac:dyDescent="0.2">
      <c r="A47" s="11" t="s">
        <v>19</v>
      </c>
      <c r="B47" s="6">
        <f t="shared" si="7"/>
        <v>5.0861361771944216</v>
      </c>
      <c r="C47" s="35">
        <v>62</v>
      </c>
      <c r="D47" s="40">
        <v>1219</v>
      </c>
      <c r="E47" s="6">
        <f t="shared" si="10"/>
        <v>6.3882063882063882</v>
      </c>
      <c r="F47" s="35">
        <v>104</v>
      </c>
      <c r="G47" s="40">
        <v>1628</v>
      </c>
      <c r="H47" s="6">
        <f t="shared" si="8"/>
        <v>3.5826408125577101</v>
      </c>
      <c r="I47" s="47">
        <v>194</v>
      </c>
      <c r="J47" s="40">
        <v>5415</v>
      </c>
      <c r="K47" s="6">
        <f t="shared" si="5"/>
        <v>8.9037891782317171</v>
      </c>
      <c r="L47" s="35">
        <v>1142</v>
      </c>
      <c r="M47" s="40">
        <v>12826</v>
      </c>
      <c r="N47" s="6">
        <f t="shared" si="9"/>
        <v>7.1225341426403643</v>
      </c>
      <c r="O47" s="14">
        <f t="shared" si="6"/>
        <v>1502</v>
      </c>
      <c r="P47" s="15">
        <f t="shared" si="6"/>
        <v>21088</v>
      </c>
    </row>
    <row r="48" spans="1:16" ht="13.5" thickBot="1" x14ac:dyDescent="0.25">
      <c r="A48" s="12" t="s">
        <v>20</v>
      </c>
      <c r="B48" s="6">
        <f t="shared" si="7"/>
        <v>7.1782178217821775</v>
      </c>
      <c r="C48" s="35">
        <v>58</v>
      </c>
      <c r="D48" s="40">
        <v>808</v>
      </c>
      <c r="E48" s="6"/>
      <c r="F48" s="35"/>
      <c r="G48" s="40"/>
      <c r="H48" s="6">
        <f t="shared" si="8"/>
        <v>2.7765912003417341</v>
      </c>
      <c r="I48" s="35">
        <v>65</v>
      </c>
      <c r="J48" s="40">
        <v>2341</v>
      </c>
      <c r="K48" s="43">
        <f t="shared" si="5"/>
        <v>9.3596730245231594</v>
      </c>
      <c r="L48" s="35">
        <v>687</v>
      </c>
      <c r="M48" s="49">
        <v>7340</v>
      </c>
      <c r="N48" s="6">
        <f t="shared" si="9"/>
        <v>7.7223758222900187</v>
      </c>
      <c r="O48" s="14">
        <f t="shared" si="6"/>
        <v>810</v>
      </c>
      <c r="P48" s="15">
        <f t="shared" si="6"/>
        <v>10489</v>
      </c>
    </row>
    <row r="49" spans="1:16" ht="13.5" thickBot="1" x14ac:dyDescent="0.25">
      <c r="A49" s="41" t="s">
        <v>12</v>
      </c>
      <c r="B49" s="18">
        <f>C49/D49*100</f>
        <v>8.6730615507593924</v>
      </c>
      <c r="C49" s="16">
        <f>SUM(C44:C48)</f>
        <v>651</v>
      </c>
      <c r="D49" s="16">
        <f>SUM(D44:D48)</f>
        <v>7506</v>
      </c>
      <c r="E49" s="19">
        <f>F49/G49*100</f>
        <v>7.8330561016180242</v>
      </c>
      <c r="F49" s="16">
        <f>SUM(F44:F48)</f>
        <v>518</v>
      </c>
      <c r="G49" s="16">
        <f>SUM(G44:G48)</f>
        <v>6613</v>
      </c>
      <c r="H49" s="19">
        <f>I49/J49*100</f>
        <v>4.7273053462504491</v>
      </c>
      <c r="I49" s="16">
        <f>SUM(I44:I48)</f>
        <v>1054</v>
      </c>
      <c r="J49" s="17">
        <f>SUM(J44:J48)</f>
        <v>22296</v>
      </c>
      <c r="K49" s="44">
        <f t="shared" si="5"/>
        <v>10.331657134083144</v>
      </c>
      <c r="L49" s="16">
        <f>SUM(L44:L48)</f>
        <v>5383</v>
      </c>
      <c r="M49" s="16">
        <f>SUM(M44:M48)</f>
        <v>52102</v>
      </c>
      <c r="N49" s="19">
        <f t="shared" si="9"/>
        <v>8.592699707400838</v>
      </c>
      <c r="O49" s="16">
        <f>SUM(O44:O48)</f>
        <v>7606</v>
      </c>
      <c r="P49" s="20">
        <f>SUM(P44:P48)</f>
        <v>88517</v>
      </c>
    </row>
    <row r="51" spans="1:16" x14ac:dyDescent="0.2">
      <c r="A51" s="30" t="s">
        <v>21</v>
      </c>
    </row>
    <row r="52" spans="1:16" x14ac:dyDescent="0.2">
      <c r="A52" s="33" t="s">
        <v>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G19" sqref="G19"/>
    </sheetView>
  </sheetViews>
  <sheetFormatPr defaultRowHeight="12.75" x14ac:dyDescent="0.2"/>
  <sheetData>
    <row r="1" spans="1:8" ht="15.75" x14ac:dyDescent="0.25">
      <c r="A1" s="1" t="s">
        <v>55</v>
      </c>
      <c r="B1" s="2"/>
      <c r="C1" s="2"/>
      <c r="D1" s="52"/>
      <c r="E1" s="30"/>
      <c r="F1" s="30"/>
      <c r="G1" s="30"/>
      <c r="H1" s="30"/>
    </row>
    <row r="2" spans="1:8" ht="15.75" x14ac:dyDescent="0.25">
      <c r="A2" s="3" t="s">
        <v>27</v>
      </c>
      <c r="B2" s="53"/>
      <c r="C2" s="53"/>
      <c r="D2" s="54"/>
      <c r="E2" s="30"/>
      <c r="F2" s="30"/>
      <c r="G2" s="30"/>
      <c r="H2" s="30"/>
    </row>
    <row r="3" spans="1:8" x14ac:dyDescent="0.2">
      <c r="A3" s="23" t="s">
        <v>0</v>
      </c>
      <c r="B3" s="24"/>
      <c r="C3" s="47"/>
      <c r="D3" s="55"/>
      <c r="E3" s="30"/>
      <c r="F3" s="30"/>
      <c r="G3" s="30"/>
      <c r="H3" s="30"/>
    </row>
    <row r="4" spans="1:8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</row>
    <row r="5" spans="1:8" x14ac:dyDescent="0.2">
      <c r="A5" s="38" t="s">
        <v>2</v>
      </c>
      <c r="B5" s="37">
        <f>B15/B25*100</f>
        <v>6.8476164232570955</v>
      </c>
      <c r="C5" s="37">
        <f t="shared" ref="B5:C9" si="0">C15/C25*100</f>
        <v>7.3491607439891125</v>
      </c>
      <c r="D5" s="57">
        <f t="shared" ref="D5:D11" si="1">C5-B5</f>
        <v>0.50154432073201693</v>
      </c>
      <c r="E5" s="30"/>
      <c r="F5" s="30"/>
      <c r="G5" s="30"/>
      <c r="H5" s="30"/>
    </row>
    <row r="6" spans="1:8" x14ac:dyDescent="0.2">
      <c r="A6" s="38" t="s">
        <v>3</v>
      </c>
      <c r="B6" s="37">
        <f t="shared" ref="B6:B7" si="2">B16/B26*100</f>
        <v>5.3429730206312822</v>
      </c>
      <c r="C6" s="37">
        <f t="shared" si="0"/>
        <v>3.9365478811845591</v>
      </c>
      <c r="D6" s="57">
        <f t="shared" si="1"/>
        <v>-1.4064251394467231</v>
      </c>
      <c r="E6" s="30"/>
      <c r="F6" s="30"/>
      <c r="G6" s="30"/>
      <c r="H6" s="30"/>
    </row>
    <row r="7" spans="1:8" x14ac:dyDescent="0.2">
      <c r="A7" s="38" t="s">
        <v>22</v>
      </c>
      <c r="B7" s="37">
        <f t="shared" si="2"/>
        <v>8.9038012134725459</v>
      </c>
      <c r="C7" s="37">
        <f t="shared" si="0"/>
        <v>9.1933597264711171</v>
      </c>
      <c r="D7" s="57">
        <f t="shared" si="1"/>
        <v>0.28955851299857116</v>
      </c>
      <c r="E7" s="30"/>
      <c r="F7" s="30"/>
      <c r="G7" s="30"/>
      <c r="H7" s="30"/>
    </row>
    <row r="8" spans="1:8" x14ac:dyDescent="0.2">
      <c r="A8" s="38" t="s">
        <v>4</v>
      </c>
      <c r="B8" s="37">
        <f t="shared" si="0"/>
        <v>8.5906374501992033</v>
      </c>
      <c r="C8" s="37">
        <f t="shared" si="0"/>
        <v>11.248374512353706</v>
      </c>
      <c r="D8" s="57">
        <f t="shared" si="1"/>
        <v>2.6577370621545029</v>
      </c>
      <c r="E8" s="30"/>
      <c r="F8" s="30"/>
      <c r="G8" s="30"/>
      <c r="H8" s="30"/>
    </row>
    <row r="9" spans="1:8" x14ac:dyDescent="0.2">
      <c r="A9" s="38" t="s">
        <v>5</v>
      </c>
      <c r="B9" s="37">
        <f t="shared" si="0"/>
        <v>7.0287941657236255</v>
      </c>
      <c r="C9" s="37">
        <f t="shared" si="0"/>
        <v>7.6605382360778043</v>
      </c>
      <c r="D9" s="57">
        <f t="shared" si="1"/>
        <v>0.63174407035417879</v>
      </c>
      <c r="E9" s="30"/>
      <c r="F9" s="30"/>
      <c r="G9" s="30"/>
      <c r="H9" s="30"/>
    </row>
    <row r="10" spans="1:8" x14ac:dyDescent="0.2">
      <c r="A10" s="38" t="s">
        <v>6</v>
      </c>
      <c r="B10" s="37">
        <f>B5</f>
        <v>6.8476164232570955</v>
      </c>
      <c r="C10" s="37">
        <f>C5</f>
        <v>7.3491607439891125</v>
      </c>
      <c r="D10" s="57">
        <f t="shared" si="1"/>
        <v>0.50154432073201693</v>
      </c>
      <c r="E10" s="30"/>
      <c r="F10" s="30"/>
      <c r="G10" s="30"/>
      <c r="H10" s="30"/>
    </row>
    <row r="11" spans="1:8" x14ac:dyDescent="0.2">
      <c r="A11" s="23" t="s">
        <v>7</v>
      </c>
      <c r="B11" s="29">
        <f>B21/B31*100</f>
        <v>7.6598195125501496</v>
      </c>
      <c r="C11" s="48">
        <f>C21/C31*100</f>
        <v>7.7706926306881368</v>
      </c>
      <c r="D11" s="21">
        <f t="shared" si="1"/>
        <v>0.11087311813798717</v>
      </c>
      <c r="E11" s="30"/>
      <c r="F11" s="30"/>
      <c r="G11" s="30"/>
      <c r="H11" s="30"/>
    </row>
    <row r="12" spans="1:8" x14ac:dyDescent="0.2">
      <c r="A12" s="58"/>
      <c r="B12" s="53"/>
      <c r="C12" s="53"/>
      <c r="D12" s="54"/>
      <c r="E12" s="30"/>
      <c r="F12" s="30"/>
      <c r="G12" s="30"/>
      <c r="H12" s="30"/>
    </row>
    <row r="13" spans="1:8" x14ac:dyDescent="0.2">
      <c r="A13" s="23" t="s">
        <v>15</v>
      </c>
      <c r="B13" s="47"/>
      <c r="C13" s="47"/>
      <c r="D13" s="55"/>
      <c r="E13" s="30"/>
      <c r="F13" s="34"/>
      <c r="G13" s="30"/>
      <c r="H13" s="30"/>
    </row>
    <row r="14" spans="1:8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4"/>
      <c r="G14" s="30"/>
      <c r="H14" s="34"/>
    </row>
    <row r="15" spans="1:8" x14ac:dyDescent="0.2">
      <c r="A15" s="38" t="s">
        <v>2</v>
      </c>
      <c r="B15" s="34">
        <v>497</v>
      </c>
      <c r="C15" s="34">
        <v>486</v>
      </c>
      <c r="D15" s="59">
        <f>C15-B15</f>
        <v>-11</v>
      </c>
      <c r="E15" s="30"/>
      <c r="F15" s="34"/>
      <c r="G15" s="30"/>
      <c r="H15" s="34"/>
    </row>
    <row r="16" spans="1:8" x14ac:dyDescent="0.2">
      <c r="A16" s="38" t="s">
        <v>3</v>
      </c>
      <c r="B16" s="34">
        <v>1212</v>
      </c>
      <c r="C16" s="34">
        <v>876</v>
      </c>
      <c r="D16" s="59">
        <f t="shared" ref="D16:D21" si="3">C16-B16</f>
        <v>-336</v>
      </c>
      <c r="E16" s="30"/>
      <c r="F16" s="34"/>
      <c r="G16" s="30"/>
      <c r="H16" s="34"/>
    </row>
    <row r="17" spans="1:8" x14ac:dyDescent="0.2">
      <c r="A17" s="38" t="s">
        <v>22</v>
      </c>
      <c r="B17" s="34">
        <v>4153</v>
      </c>
      <c r="C17" s="34">
        <v>4087</v>
      </c>
      <c r="D17" s="59">
        <f t="shared" si="3"/>
        <v>-66</v>
      </c>
      <c r="E17" s="30"/>
      <c r="F17" s="34"/>
      <c r="G17" s="34"/>
      <c r="H17" s="34"/>
    </row>
    <row r="18" spans="1:8" x14ac:dyDescent="0.2">
      <c r="A18" s="38" t="s">
        <v>4</v>
      </c>
      <c r="B18" s="34">
        <v>690</v>
      </c>
      <c r="C18" s="34">
        <v>865</v>
      </c>
      <c r="D18" s="59">
        <f t="shared" si="3"/>
        <v>175</v>
      </c>
      <c r="E18" s="34"/>
      <c r="F18" s="34"/>
      <c r="G18" s="34"/>
      <c r="H18" s="34"/>
    </row>
    <row r="19" spans="1:8" x14ac:dyDescent="0.2">
      <c r="A19" s="38" t="s">
        <v>5</v>
      </c>
      <c r="B19" s="35">
        <v>559</v>
      </c>
      <c r="C19" s="35">
        <v>575</v>
      </c>
      <c r="D19" s="59">
        <f t="shared" si="3"/>
        <v>16</v>
      </c>
      <c r="E19" s="30"/>
      <c r="F19" s="35"/>
      <c r="G19" s="34"/>
      <c r="H19" s="35"/>
    </row>
    <row r="20" spans="1:8" x14ac:dyDescent="0.2">
      <c r="A20" s="38" t="s">
        <v>6</v>
      </c>
      <c r="B20" s="36">
        <f>B10/100*B30</f>
        <v>171.19041058142739</v>
      </c>
      <c r="C20" s="36">
        <f>C10/100*C30</f>
        <v>183.72901859972782</v>
      </c>
      <c r="D20" s="59">
        <f t="shared" si="3"/>
        <v>12.538608018300437</v>
      </c>
      <c r="E20" s="30"/>
      <c r="F20" s="35"/>
      <c r="G20" s="34"/>
      <c r="H20" s="30"/>
    </row>
    <row r="21" spans="1:8" x14ac:dyDescent="0.2">
      <c r="A21" s="23" t="s">
        <v>7</v>
      </c>
      <c r="B21" s="25">
        <f>SUM(B15:B20)</f>
        <v>7282.1904105814274</v>
      </c>
      <c r="C21" s="25">
        <f>SUM(C15:C20)</f>
        <v>7072.7290185997281</v>
      </c>
      <c r="D21" s="26">
        <f t="shared" si="3"/>
        <v>-209.46139198169931</v>
      </c>
      <c r="E21" s="30"/>
      <c r="F21" s="30"/>
      <c r="G21" s="34"/>
      <c r="H21" s="30"/>
    </row>
    <row r="22" spans="1:8" x14ac:dyDescent="0.2">
      <c r="A22" s="58"/>
      <c r="B22" s="53"/>
      <c r="C22" s="53"/>
      <c r="D22" s="54"/>
      <c r="E22" s="30"/>
      <c r="F22" s="30"/>
      <c r="G22" s="34"/>
      <c r="H22" s="30"/>
    </row>
    <row r="23" spans="1:8" x14ac:dyDescent="0.2">
      <c r="A23" s="23" t="s">
        <v>8</v>
      </c>
      <c r="B23" s="47"/>
      <c r="C23" s="47"/>
      <c r="D23" s="55"/>
      <c r="E23" s="30"/>
      <c r="F23" s="30"/>
      <c r="G23" s="30"/>
      <c r="H23" s="30"/>
    </row>
    <row r="24" spans="1:8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4"/>
      <c r="G24" s="30"/>
      <c r="H24" s="30"/>
    </row>
    <row r="25" spans="1:8" x14ac:dyDescent="0.2">
      <c r="A25" s="38" t="s">
        <v>2</v>
      </c>
      <c r="B25" s="34">
        <v>7258</v>
      </c>
      <c r="C25" s="34">
        <v>6613</v>
      </c>
      <c r="D25" s="59">
        <f t="shared" ref="D25:D31" si="4">C25-B25</f>
        <v>-645</v>
      </c>
      <c r="E25" s="30"/>
      <c r="F25" s="34"/>
      <c r="G25" s="34"/>
      <c r="H25" s="30"/>
    </row>
    <row r="26" spans="1:8" x14ac:dyDescent="0.2">
      <c r="A26" s="38" t="s">
        <v>3</v>
      </c>
      <c r="B26" s="34">
        <v>22684</v>
      </c>
      <c r="C26" s="34">
        <v>22253</v>
      </c>
      <c r="D26" s="59">
        <f t="shared" si="4"/>
        <v>-431</v>
      </c>
      <c r="E26" s="30"/>
      <c r="F26" s="34"/>
      <c r="G26" s="34"/>
      <c r="H26" s="30"/>
    </row>
    <row r="27" spans="1:8" x14ac:dyDescent="0.2">
      <c r="A27" s="38" t="s">
        <v>22</v>
      </c>
      <c r="B27" s="34">
        <v>46643</v>
      </c>
      <c r="C27" s="34">
        <v>44456</v>
      </c>
      <c r="D27" s="59">
        <f t="shared" si="4"/>
        <v>-2187</v>
      </c>
      <c r="E27" s="30"/>
      <c r="F27" s="34"/>
      <c r="G27" s="34"/>
      <c r="H27" s="30"/>
    </row>
    <row r="28" spans="1:8" x14ac:dyDescent="0.2">
      <c r="A28" s="38" t="s">
        <v>4</v>
      </c>
      <c r="B28" s="34">
        <v>8032</v>
      </c>
      <c r="C28" s="34">
        <v>7690</v>
      </c>
      <c r="D28" s="59">
        <f t="shared" si="4"/>
        <v>-342</v>
      </c>
      <c r="E28" s="34"/>
      <c r="F28" s="34"/>
      <c r="G28" s="34"/>
      <c r="H28" s="30"/>
    </row>
    <row r="29" spans="1:8" x14ac:dyDescent="0.2">
      <c r="A29" s="38" t="s">
        <v>5</v>
      </c>
      <c r="B29" s="34">
        <v>7953</v>
      </c>
      <c r="C29" s="34">
        <v>7506</v>
      </c>
      <c r="D29" s="59">
        <f t="shared" si="4"/>
        <v>-447</v>
      </c>
      <c r="E29" s="30"/>
      <c r="F29" s="34"/>
      <c r="G29" s="34"/>
      <c r="H29" s="30"/>
    </row>
    <row r="30" spans="1:8" x14ac:dyDescent="0.2">
      <c r="A30" s="38" t="s">
        <v>6</v>
      </c>
      <c r="B30" s="34">
        <v>2500</v>
      </c>
      <c r="C30" s="34">
        <v>2500</v>
      </c>
      <c r="D30" s="59">
        <f t="shared" si="4"/>
        <v>0</v>
      </c>
      <c r="E30" s="30"/>
      <c r="F30" s="34"/>
      <c r="G30" s="34"/>
      <c r="H30" s="30"/>
    </row>
    <row r="31" spans="1:8" x14ac:dyDescent="0.2">
      <c r="A31" s="23" t="s">
        <v>7</v>
      </c>
      <c r="B31" s="25">
        <f>SUM(B25:B30)</f>
        <v>95070</v>
      </c>
      <c r="C31" s="25">
        <f>SUM(C25:C30)</f>
        <v>91018</v>
      </c>
      <c r="D31" s="26">
        <f t="shared" si="4"/>
        <v>-4052</v>
      </c>
      <c r="E31" s="30"/>
      <c r="F31" s="30"/>
      <c r="G31" s="34"/>
      <c r="H31" s="34"/>
    </row>
    <row r="32" spans="1:8" x14ac:dyDescent="0.2">
      <c r="A32" s="58"/>
      <c r="B32" s="60"/>
      <c r="C32" s="60"/>
      <c r="D32" s="61"/>
      <c r="E32" s="30"/>
      <c r="F32" s="30"/>
      <c r="G32" s="30"/>
      <c r="H32" s="30"/>
    </row>
    <row r="33" spans="1:17" x14ac:dyDescent="0.2">
      <c r="A33" s="33" t="s">
        <v>21</v>
      </c>
      <c r="B33" s="30"/>
      <c r="C33" s="30"/>
      <c r="D33" s="30"/>
      <c r="E33" s="30"/>
      <c r="F33" s="30"/>
      <c r="G33" s="30"/>
      <c r="H33" s="30"/>
    </row>
    <row r="34" spans="1:17" x14ac:dyDescent="0.2">
      <c r="A34" s="33" t="s">
        <v>29</v>
      </c>
      <c r="B34" s="30"/>
      <c r="C34" s="30"/>
      <c r="D34" s="30"/>
      <c r="E34" s="30"/>
      <c r="F34" s="30"/>
      <c r="G34" s="30"/>
      <c r="H34" s="30"/>
    </row>
    <row r="36" spans="1:17" x14ac:dyDescent="0.2">
      <c r="A36" t="s">
        <v>13</v>
      </c>
    </row>
    <row r="37" spans="1:17" x14ac:dyDescent="0.2">
      <c r="A37" s="30" t="s">
        <v>24</v>
      </c>
    </row>
    <row r="39" spans="1:17" x14ac:dyDescent="0.2">
      <c r="A39" s="30" t="s">
        <v>56</v>
      </c>
      <c r="B39">
        <v>2012</v>
      </c>
      <c r="C39" s="30" t="s">
        <v>25</v>
      </c>
    </row>
    <row r="40" spans="1:17" ht="13.5" thickBot="1" x14ac:dyDescent="0.25"/>
    <row r="41" spans="1:17" x14ac:dyDescent="0.2">
      <c r="A41" s="62">
        <v>2012</v>
      </c>
      <c r="B41" s="63" t="str">
        <f>A39</f>
        <v>UGE 27</v>
      </c>
      <c r="C41" s="63"/>
      <c r="D41" s="64"/>
      <c r="E41" s="63" t="str">
        <f>A39</f>
        <v>UGE 27</v>
      </c>
      <c r="F41" s="63"/>
      <c r="G41" s="64"/>
      <c r="H41" s="63" t="str">
        <f>A39</f>
        <v>UGE 27</v>
      </c>
      <c r="I41" s="63"/>
      <c r="J41" s="64"/>
      <c r="K41" s="63" t="str">
        <f>B41</f>
        <v>UGE 27</v>
      </c>
      <c r="L41" s="63"/>
      <c r="M41" s="64"/>
      <c r="N41" s="63" t="str">
        <f>A39</f>
        <v>UGE 27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7" x14ac:dyDescent="0.2">
      <c r="A44" s="45" t="s">
        <v>17</v>
      </c>
      <c r="B44" s="6">
        <f>C44/D44*100</f>
        <v>8.9764641488779429</v>
      </c>
      <c r="C44" s="35">
        <v>164</v>
      </c>
      <c r="D44" s="40">
        <v>1827</v>
      </c>
      <c r="E44" s="6">
        <f>F44/G44*100</f>
        <v>7.8061224489795924</v>
      </c>
      <c r="F44" s="35">
        <v>153</v>
      </c>
      <c r="G44" s="40">
        <v>1960</v>
      </c>
      <c r="H44" s="6">
        <f>I44/J44*100</f>
        <v>4.87411233053583</v>
      </c>
      <c r="I44" s="35">
        <v>302</v>
      </c>
      <c r="J44" s="39">
        <v>6196</v>
      </c>
      <c r="K44" s="6">
        <f t="shared" ref="K44:K49" si="5">L44/M44*100</f>
        <v>11.110031104199066</v>
      </c>
      <c r="L44" s="35">
        <v>1143</v>
      </c>
      <c r="M44" s="39">
        <v>10288</v>
      </c>
      <c r="N44" s="6">
        <f>O44/P44*100</f>
        <v>8.6922204133984504</v>
      </c>
      <c r="O44" s="14">
        <f t="shared" ref="O44:P48" si="6">I44+F44+C44+L44</f>
        <v>1762</v>
      </c>
      <c r="P44" s="15">
        <f t="shared" si="6"/>
        <v>20271</v>
      </c>
    </row>
    <row r="45" spans="1:17" x14ac:dyDescent="0.2">
      <c r="A45" s="11" t="s">
        <v>18</v>
      </c>
      <c r="B45" s="6">
        <f t="shared" ref="B45:B48" si="7">C45/D45*100</f>
        <v>10.021171489061398</v>
      </c>
      <c r="C45" s="35">
        <v>142</v>
      </c>
      <c r="D45" s="40">
        <v>1417</v>
      </c>
      <c r="E45" s="6">
        <f>F45/G45*100</f>
        <v>7.2236180904522609</v>
      </c>
      <c r="F45" s="35">
        <v>115</v>
      </c>
      <c r="G45" s="40">
        <v>1592</v>
      </c>
      <c r="H45" s="6">
        <f t="shared" ref="H45:H48" si="8">I45/J45*100</f>
        <v>5.2093973442288046</v>
      </c>
      <c r="I45" s="35">
        <v>153</v>
      </c>
      <c r="J45" s="40">
        <v>2937</v>
      </c>
      <c r="K45" s="6">
        <f t="shared" si="5"/>
        <v>9.7730481051145617</v>
      </c>
      <c r="L45" s="35">
        <v>900</v>
      </c>
      <c r="M45" s="40">
        <v>9209</v>
      </c>
      <c r="N45" s="6">
        <f t="shared" ref="N45:N49" si="9">O45/P45*100</f>
        <v>8.6440118772682286</v>
      </c>
      <c r="O45" s="14">
        <f t="shared" si="6"/>
        <v>1310</v>
      </c>
      <c r="P45" s="15">
        <f t="shared" si="6"/>
        <v>15155</v>
      </c>
    </row>
    <row r="46" spans="1:17" x14ac:dyDescent="0.2">
      <c r="A46" s="46" t="s">
        <v>23</v>
      </c>
      <c r="B46" s="6">
        <f t="shared" si="7"/>
        <v>7.6957494407158835</v>
      </c>
      <c r="C46" s="35">
        <v>172</v>
      </c>
      <c r="D46" s="40">
        <v>2235</v>
      </c>
      <c r="E46" s="6">
        <f t="shared" ref="E46:E47" si="10">F46/G46*100</f>
        <v>8.0251221214235855</v>
      </c>
      <c r="F46" s="35">
        <v>115</v>
      </c>
      <c r="G46" s="40">
        <v>1433</v>
      </c>
      <c r="H46" s="6">
        <f t="shared" si="8"/>
        <v>3.9799144504370463</v>
      </c>
      <c r="I46" s="47">
        <v>214</v>
      </c>
      <c r="J46" s="40">
        <v>5377</v>
      </c>
      <c r="K46" s="6">
        <f t="shared" si="5"/>
        <v>9.5176952090522438</v>
      </c>
      <c r="L46" s="35">
        <v>1186</v>
      </c>
      <c r="M46" s="40">
        <v>12461</v>
      </c>
      <c r="N46" s="6">
        <f t="shared" si="9"/>
        <v>7.8443225146470761</v>
      </c>
      <c r="O46" s="14">
        <f t="shared" si="6"/>
        <v>1687</v>
      </c>
      <c r="P46" s="15">
        <f t="shared" si="6"/>
        <v>21506</v>
      </c>
    </row>
    <row r="47" spans="1:17" x14ac:dyDescent="0.2">
      <c r="A47" s="11" t="s">
        <v>19</v>
      </c>
      <c r="B47" s="6">
        <f t="shared" si="7"/>
        <v>4.4298605414273995</v>
      </c>
      <c r="C47" s="35">
        <v>54</v>
      </c>
      <c r="D47" s="40">
        <v>1219</v>
      </c>
      <c r="E47" s="6">
        <f t="shared" si="10"/>
        <v>6.326781326781326</v>
      </c>
      <c r="F47" s="35">
        <v>103</v>
      </c>
      <c r="G47" s="40">
        <v>1628</v>
      </c>
      <c r="H47" s="6">
        <f t="shared" si="8"/>
        <v>2.9455353834753613</v>
      </c>
      <c r="I47" s="47">
        <v>159</v>
      </c>
      <c r="J47" s="40">
        <v>5398</v>
      </c>
      <c r="K47" s="6">
        <f t="shared" si="5"/>
        <v>8.2184310976084749</v>
      </c>
      <c r="L47" s="35">
        <v>1055</v>
      </c>
      <c r="M47" s="40">
        <v>12837</v>
      </c>
      <c r="N47" s="6">
        <f t="shared" si="9"/>
        <v>6.5031780665970969</v>
      </c>
      <c r="O47" s="14">
        <f t="shared" si="6"/>
        <v>1371</v>
      </c>
      <c r="P47" s="15">
        <f t="shared" si="6"/>
        <v>21082</v>
      </c>
    </row>
    <row r="48" spans="1:17" ht="13.5" thickBot="1" x14ac:dyDescent="0.25">
      <c r="A48" s="12" t="s">
        <v>20</v>
      </c>
      <c r="B48" s="6">
        <f t="shared" si="7"/>
        <v>5.3217821782178216</v>
      </c>
      <c r="C48" s="35">
        <v>43</v>
      </c>
      <c r="D48" s="40">
        <v>808</v>
      </c>
      <c r="E48" s="6"/>
      <c r="F48" s="35"/>
      <c r="G48" s="40"/>
      <c r="H48" s="6">
        <f t="shared" si="8"/>
        <v>2.0469083155650321</v>
      </c>
      <c r="I48" s="35">
        <v>48</v>
      </c>
      <c r="J48" s="40">
        <v>2345</v>
      </c>
      <c r="K48" s="43">
        <f t="shared" si="5"/>
        <v>9.0871990205414228</v>
      </c>
      <c r="L48" s="35">
        <v>668</v>
      </c>
      <c r="M48" s="49">
        <v>7351</v>
      </c>
      <c r="N48" s="6">
        <f t="shared" si="9"/>
        <v>7.2258187357197263</v>
      </c>
      <c r="O48" s="14">
        <f t="shared" si="6"/>
        <v>759</v>
      </c>
      <c r="P48" s="15">
        <f t="shared" si="6"/>
        <v>10504</v>
      </c>
    </row>
    <row r="49" spans="1:16" ht="13.5" thickBot="1" x14ac:dyDescent="0.25">
      <c r="A49" s="41" t="s">
        <v>12</v>
      </c>
      <c r="B49" s="18">
        <f>C49/D49*100</f>
        <v>7.6605382360778043</v>
      </c>
      <c r="C49" s="16">
        <f>SUM(C44:C48)</f>
        <v>575</v>
      </c>
      <c r="D49" s="16">
        <f>SUM(D44:D48)</f>
        <v>7506</v>
      </c>
      <c r="E49" s="19">
        <f>F49/G49*100</f>
        <v>7.3491607439891125</v>
      </c>
      <c r="F49" s="16">
        <f>SUM(F44:F48)</f>
        <v>486</v>
      </c>
      <c r="G49" s="16">
        <f>SUM(G44:G48)</f>
        <v>6613</v>
      </c>
      <c r="H49" s="19">
        <f>I49/J49*100</f>
        <v>3.9365478811845591</v>
      </c>
      <c r="I49" s="16">
        <f>SUM(I44:I48)</f>
        <v>876</v>
      </c>
      <c r="J49" s="17">
        <f>SUM(J44:J48)</f>
        <v>22253</v>
      </c>
      <c r="K49" s="44">
        <f t="shared" si="5"/>
        <v>9.4964139147777384</v>
      </c>
      <c r="L49" s="16">
        <f>SUM(L44:L48)</f>
        <v>4952</v>
      </c>
      <c r="M49" s="16">
        <f>SUM(M44:M48)</f>
        <v>52146</v>
      </c>
      <c r="N49" s="19">
        <f t="shared" si="9"/>
        <v>7.7825978896947516</v>
      </c>
      <c r="O49" s="16">
        <f>SUM(O44:O48)</f>
        <v>6889</v>
      </c>
      <c r="P49" s="20">
        <f>SUM(P44:P48)</f>
        <v>88518</v>
      </c>
    </row>
    <row r="51" spans="1:16" x14ac:dyDescent="0.2">
      <c r="A51" s="30" t="s">
        <v>21</v>
      </c>
    </row>
    <row r="52" spans="1:16" x14ac:dyDescent="0.2">
      <c r="A52" s="33" t="s">
        <v>29</v>
      </c>
    </row>
    <row r="53" spans="1:16" x14ac:dyDescent="0.2">
      <c r="A53" s="3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H12" sqref="H12"/>
    </sheetView>
  </sheetViews>
  <sheetFormatPr defaultRowHeight="12.75" x14ac:dyDescent="0.2"/>
  <sheetData>
    <row r="1" spans="1:8" ht="15.75" x14ac:dyDescent="0.25">
      <c r="A1" s="1" t="s">
        <v>57</v>
      </c>
      <c r="B1" s="2"/>
      <c r="C1" s="2"/>
      <c r="D1" s="52"/>
      <c r="E1" s="30"/>
      <c r="F1" s="30"/>
      <c r="G1" s="30"/>
      <c r="H1" s="30"/>
    </row>
    <row r="2" spans="1:8" ht="15.75" x14ac:dyDescent="0.25">
      <c r="A2" s="3" t="s">
        <v>27</v>
      </c>
      <c r="B2" s="53"/>
      <c r="C2" s="53"/>
      <c r="D2" s="54"/>
      <c r="E2" s="30"/>
      <c r="F2" s="30"/>
      <c r="G2" s="30"/>
      <c r="H2" s="30"/>
    </row>
    <row r="3" spans="1:8" x14ac:dyDescent="0.2">
      <c r="A3" s="23" t="s">
        <v>0</v>
      </c>
      <c r="B3" s="24"/>
      <c r="C3" s="47"/>
      <c r="D3" s="55"/>
      <c r="E3" s="30"/>
      <c r="F3" s="30"/>
      <c r="G3" s="30"/>
      <c r="H3" s="30"/>
    </row>
    <row r="4" spans="1:8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</row>
    <row r="5" spans="1:8" x14ac:dyDescent="0.2">
      <c r="A5" s="38" t="s">
        <v>2</v>
      </c>
      <c r="B5" s="37">
        <f>B15/B25*100</f>
        <v>5.5662717001928907</v>
      </c>
      <c r="C5" s="37">
        <f t="shared" ref="B5:C9" si="0">C15/C25*100</f>
        <v>6.7896567367306817</v>
      </c>
      <c r="D5" s="57">
        <f t="shared" ref="D5:D11" si="1">C5-B5</f>
        <v>1.223385036537791</v>
      </c>
      <c r="E5" s="30"/>
      <c r="F5" s="30"/>
      <c r="G5" s="30"/>
      <c r="H5" s="30"/>
    </row>
    <row r="6" spans="1:8" x14ac:dyDescent="0.2">
      <c r="A6" s="38" t="s">
        <v>3</v>
      </c>
      <c r="B6" s="37">
        <f t="shared" ref="B6:B7" si="2">B16/B26*100</f>
        <v>5.3429730206312822</v>
      </c>
      <c r="C6" s="37">
        <f t="shared" si="0"/>
        <v>3.9365478811845591</v>
      </c>
      <c r="D6" s="57">
        <f t="shared" si="1"/>
        <v>-1.4064251394467231</v>
      </c>
      <c r="E6" s="30"/>
      <c r="F6" s="30"/>
      <c r="G6" s="30"/>
      <c r="H6" s="30"/>
    </row>
    <row r="7" spans="1:8" x14ac:dyDescent="0.2">
      <c r="A7" s="38" t="s">
        <v>22</v>
      </c>
      <c r="B7" s="37">
        <f t="shared" si="2"/>
        <v>7.5412800585563282</v>
      </c>
      <c r="C7" s="37">
        <f t="shared" si="0"/>
        <v>8.1814885323180118</v>
      </c>
      <c r="D7" s="57">
        <f t="shared" si="1"/>
        <v>0.64020847376168355</v>
      </c>
      <c r="E7" s="30"/>
      <c r="F7" s="30"/>
      <c r="G7" s="30"/>
      <c r="H7" s="30"/>
    </row>
    <row r="8" spans="1:8" x14ac:dyDescent="0.2">
      <c r="A8" s="38" t="s">
        <v>4</v>
      </c>
      <c r="B8" s="37">
        <f t="shared" si="0"/>
        <v>7.57310672331917</v>
      </c>
      <c r="C8" s="37">
        <f t="shared" si="0"/>
        <v>9.8569366058537859</v>
      </c>
      <c r="D8" s="57">
        <f t="shared" si="1"/>
        <v>2.2838298825346159</v>
      </c>
      <c r="E8" s="30"/>
      <c r="F8" s="30"/>
      <c r="G8" s="30"/>
      <c r="H8" s="30"/>
    </row>
    <row r="9" spans="1:8" x14ac:dyDescent="0.2">
      <c r="A9" s="38" t="s">
        <v>5</v>
      </c>
      <c r="B9" s="37">
        <f t="shared" si="0"/>
        <v>5.2684521564189613</v>
      </c>
      <c r="C9" s="37">
        <f t="shared" si="0"/>
        <v>6.4614974686917144</v>
      </c>
      <c r="D9" s="57">
        <f t="shared" si="1"/>
        <v>1.1930453122727531</v>
      </c>
      <c r="E9" s="30"/>
      <c r="F9" s="30"/>
      <c r="G9" s="30"/>
      <c r="H9" s="30"/>
    </row>
    <row r="10" spans="1:8" x14ac:dyDescent="0.2">
      <c r="A10" s="38" t="s">
        <v>6</v>
      </c>
      <c r="B10" s="37">
        <f>B5</f>
        <v>5.5662717001928907</v>
      </c>
      <c r="C10" s="37">
        <f>C5</f>
        <v>6.7896567367306817</v>
      </c>
      <c r="D10" s="57">
        <f t="shared" si="1"/>
        <v>1.223385036537791</v>
      </c>
      <c r="E10" s="30"/>
      <c r="F10" s="30"/>
      <c r="G10" s="30"/>
      <c r="H10" s="30"/>
    </row>
    <row r="11" spans="1:8" x14ac:dyDescent="0.2">
      <c r="A11" s="23" t="s">
        <v>7</v>
      </c>
      <c r="B11" s="29">
        <f>B21/B31*100</f>
        <v>6.6244483726644976</v>
      </c>
      <c r="C11" s="48">
        <f>C21/C31*100</f>
        <v>6.9974523185104749</v>
      </c>
      <c r="D11" s="21">
        <f t="shared" si="1"/>
        <v>0.37300394584597729</v>
      </c>
      <c r="E11" s="30"/>
      <c r="F11" s="30"/>
      <c r="G11" s="30"/>
      <c r="H11" s="30"/>
    </row>
    <row r="12" spans="1:8" x14ac:dyDescent="0.2">
      <c r="A12" s="58"/>
      <c r="B12" s="53"/>
      <c r="C12" s="53"/>
      <c r="D12" s="54"/>
      <c r="E12" s="30"/>
      <c r="F12" s="30"/>
      <c r="G12" s="30"/>
      <c r="H12" s="30"/>
    </row>
    <row r="13" spans="1:8" x14ac:dyDescent="0.2">
      <c r="A13" s="23" t="s">
        <v>15</v>
      </c>
      <c r="B13" s="47"/>
      <c r="C13" s="47"/>
      <c r="D13" s="55"/>
      <c r="E13" s="30"/>
      <c r="F13" s="34"/>
      <c r="G13" s="30"/>
      <c r="H13" s="30"/>
    </row>
    <row r="14" spans="1:8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4"/>
      <c r="G14" s="30"/>
      <c r="H14" s="34"/>
    </row>
    <row r="15" spans="1:8" x14ac:dyDescent="0.2">
      <c r="A15" s="38" t="s">
        <v>2</v>
      </c>
      <c r="B15" s="34">
        <v>404</v>
      </c>
      <c r="C15" s="34">
        <v>449</v>
      </c>
      <c r="D15" s="59">
        <f>C15-B15</f>
        <v>45</v>
      </c>
      <c r="E15" s="30"/>
      <c r="F15" s="34"/>
      <c r="G15" s="30"/>
      <c r="H15" s="34"/>
    </row>
    <row r="16" spans="1:8" x14ac:dyDescent="0.2">
      <c r="A16" s="38" t="s">
        <v>3</v>
      </c>
      <c r="B16" s="34">
        <v>1212</v>
      </c>
      <c r="C16" s="34">
        <v>876</v>
      </c>
      <c r="D16" s="59">
        <f t="shared" ref="D16:D21" si="3">C16-B16</f>
        <v>-336</v>
      </c>
      <c r="E16" s="30"/>
      <c r="F16" s="34"/>
      <c r="G16" s="30"/>
      <c r="H16" s="34"/>
    </row>
    <row r="17" spans="1:8" x14ac:dyDescent="0.2">
      <c r="A17" s="38" t="s">
        <v>22</v>
      </c>
      <c r="B17" s="34">
        <v>3503</v>
      </c>
      <c r="C17" s="34">
        <v>3610</v>
      </c>
      <c r="D17" s="59">
        <f t="shared" si="3"/>
        <v>107</v>
      </c>
      <c r="E17" s="30"/>
      <c r="F17" s="34"/>
      <c r="G17" s="34"/>
      <c r="H17" s="34"/>
    </row>
    <row r="18" spans="1:8" x14ac:dyDescent="0.2">
      <c r="A18" s="38" t="s">
        <v>4</v>
      </c>
      <c r="B18" s="34">
        <v>606</v>
      </c>
      <c r="C18" s="34">
        <v>751</v>
      </c>
      <c r="D18" s="59">
        <f t="shared" si="3"/>
        <v>145</v>
      </c>
      <c r="E18" s="34"/>
      <c r="F18" s="34"/>
      <c r="G18" s="34"/>
      <c r="H18" s="34"/>
    </row>
    <row r="19" spans="1:8" x14ac:dyDescent="0.2">
      <c r="A19" s="38" t="s">
        <v>5</v>
      </c>
      <c r="B19" s="35">
        <v>419</v>
      </c>
      <c r="C19" s="35">
        <v>485</v>
      </c>
      <c r="D19" s="59">
        <f t="shared" si="3"/>
        <v>66</v>
      </c>
      <c r="E19" s="30"/>
      <c r="F19" s="34"/>
      <c r="G19" s="34"/>
      <c r="H19" s="35"/>
    </row>
    <row r="20" spans="1:8" x14ac:dyDescent="0.2">
      <c r="A20" s="38" t="s">
        <v>6</v>
      </c>
      <c r="B20" s="36">
        <f>B10/100*B30</f>
        <v>139.15679250482228</v>
      </c>
      <c r="C20" s="36">
        <f>C10/100*C30</f>
        <v>169.74141841826705</v>
      </c>
      <c r="D20" s="59">
        <f t="shared" si="3"/>
        <v>30.584625913444768</v>
      </c>
      <c r="E20" s="30"/>
      <c r="F20" s="35"/>
      <c r="G20" s="34"/>
      <c r="H20" s="30"/>
    </row>
    <row r="21" spans="1:8" x14ac:dyDescent="0.2">
      <c r="A21" s="23" t="s">
        <v>7</v>
      </c>
      <c r="B21" s="25">
        <f>SUM(B15:B20)</f>
        <v>6283.1567925048221</v>
      </c>
      <c r="C21" s="25">
        <f>SUM(C15:C20)</f>
        <v>6340.7414184182671</v>
      </c>
      <c r="D21" s="26">
        <f t="shared" si="3"/>
        <v>57.584625913445052</v>
      </c>
      <c r="E21" s="30"/>
      <c r="F21" s="30"/>
      <c r="G21" s="34"/>
      <c r="H21" s="30"/>
    </row>
    <row r="22" spans="1:8" x14ac:dyDescent="0.2">
      <c r="A22" s="58"/>
      <c r="B22" s="53"/>
      <c r="C22" s="53"/>
      <c r="D22" s="54"/>
      <c r="E22" s="30"/>
      <c r="F22" s="30"/>
      <c r="G22" s="34"/>
      <c r="H22" s="30"/>
    </row>
    <row r="23" spans="1:8" x14ac:dyDescent="0.2">
      <c r="A23" s="23" t="s">
        <v>8</v>
      </c>
      <c r="B23" s="47"/>
      <c r="C23" s="47"/>
      <c r="D23" s="55"/>
      <c r="E23" s="30"/>
      <c r="F23" s="30"/>
      <c r="G23" s="30"/>
      <c r="H23" s="30"/>
    </row>
    <row r="24" spans="1:8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4"/>
      <c r="G24" s="30"/>
      <c r="H24" s="30"/>
    </row>
    <row r="25" spans="1:8" x14ac:dyDescent="0.2">
      <c r="A25" s="38" t="s">
        <v>2</v>
      </c>
      <c r="B25" s="34">
        <v>7258</v>
      </c>
      <c r="C25" s="34">
        <v>6613</v>
      </c>
      <c r="D25" s="59">
        <f t="shared" ref="D25:D31" si="4">C25-B25</f>
        <v>-645</v>
      </c>
      <c r="E25" s="30"/>
      <c r="F25" s="34"/>
      <c r="G25" s="34"/>
      <c r="H25" s="30"/>
    </row>
    <row r="26" spans="1:8" x14ac:dyDescent="0.2">
      <c r="A26" s="38" t="s">
        <v>3</v>
      </c>
      <c r="B26" s="34">
        <v>22684</v>
      </c>
      <c r="C26" s="34">
        <v>22253</v>
      </c>
      <c r="D26" s="59">
        <f t="shared" si="4"/>
        <v>-431</v>
      </c>
      <c r="E26" s="30"/>
      <c r="F26" s="34"/>
      <c r="G26" s="34"/>
      <c r="H26" s="30"/>
    </row>
    <row r="27" spans="1:8" x14ac:dyDescent="0.2">
      <c r="A27" s="38" t="s">
        <v>22</v>
      </c>
      <c r="B27" s="34">
        <v>46451</v>
      </c>
      <c r="C27" s="34">
        <v>44124</v>
      </c>
      <c r="D27" s="59">
        <f t="shared" si="4"/>
        <v>-2327</v>
      </c>
      <c r="E27" s="30"/>
      <c r="F27" s="34"/>
      <c r="G27" s="34"/>
      <c r="H27" s="30"/>
    </row>
    <row r="28" spans="1:8" x14ac:dyDescent="0.2">
      <c r="A28" s="38" t="s">
        <v>4</v>
      </c>
      <c r="B28" s="34">
        <v>8002</v>
      </c>
      <c r="C28" s="34">
        <v>7619</v>
      </c>
      <c r="D28" s="59">
        <f t="shared" si="4"/>
        <v>-383</v>
      </c>
      <c r="E28" s="34"/>
      <c r="F28" s="34"/>
      <c r="G28" s="34"/>
      <c r="H28" s="30"/>
    </row>
    <row r="29" spans="1:8" x14ac:dyDescent="0.2">
      <c r="A29" s="38" t="s">
        <v>5</v>
      </c>
      <c r="B29" s="34">
        <v>7953</v>
      </c>
      <c r="C29" s="34">
        <v>7506</v>
      </c>
      <c r="D29" s="59">
        <f t="shared" si="4"/>
        <v>-447</v>
      </c>
      <c r="E29" s="30"/>
      <c r="F29" s="34"/>
      <c r="G29" s="34"/>
      <c r="H29" s="30"/>
    </row>
    <row r="30" spans="1:8" x14ac:dyDescent="0.2">
      <c r="A30" s="38" t="s">
        <v>6</v>
      </c>
      <c r="B30" s="34">
        <v>2500</v>
      </c>
      <c r="C30" s="34">
        <v>2500</v>
      </c>
      <c r="D30" s="59">
        <f t="shared" si="4"/>
        <v>0</v>
      </c>
      <c r="E30" s="30"/>
      <c r="F30" s="34"/>
      <c r="G30" s="34"/>
      <c r="H30" s="30"/>
    </row>
    <row r="31" spans="1:8" x14ac:dyDescent="0.2">
      <c r="A31" s="23" t="s">
        <v>7</v>
      </c>
      <c r="B31" s="25">
        <f>SUM(B25:B30)</f>
        <v>94848</v>
      </c>
      <c r="C31" s="25">
        <f>SUM(C25:C30)</f>
        <v>90615</v>
      </c>
      <c r="D31" s="26">
        <f t="shared" si="4"/>
        <v>-4233</v>
      </c>
      <c r="E31" s="30"/>
      <c r="F31" s="30"/>
      <c r="G31" s="34"/>
      <c r="H31" s="34"/>
    </row>
    <row r="32" spans="1:8" x14ac:dyDescent="0.2">
      <c r="A32" s="58"/>
      <c r="B32" s="60"/>
      <c r="C32" s="60"/>
      <c r="D32" s="61"/>
      <c r="E32" s="30"/>
      <c r="F32" s="30"/>
      <c r="G32" s="30"/>
      <c r="H32" s="30"/>
    </row>
    <row r="33" spans="1:17" x14ac:dyDescent="0.2">
      <c r="A33" s="33" t="s">
        <v>21</v>
      </c>
      <c r="B33" s="30"/>
      <c r="C33" s="30"/>
      <c r="D33" s="30"/>
      <c r="E33" s="30"/>
      <c r="F33" s="30"/>
      <c r="G33" s="30"/>
      <c r="H33" s="30"/>
    </row>
    <row r="34" spans="1:17" x14ac:dyDescent="0.2">
      <c r="A34" s="33" t="s">
        <v>29</v>
      </c>
      <c r="B34" s="30"/>
      <c r="C34" s="30"/>
      <c r="D34" s="30"/>
      <c r="E34" s="30"/>
      <c r="F34" s="30"/>
      <c r="G34" s="30"/>
      <c r="H34" s="30"/>
    </row>
    <row r="35" spans="1:17" x14ac:dyDescent="0.2">
      <c r="A35" s="33"/>
      <c r="B35" s="30"/>
      <c r="C35" s="30"/>
      <c r="D35" s="30"/>
      <c r="E35" s="30"/>
      <c r="F35" s="30"/>
      <c r="G35" s="30"/>
      <c r="H35" s="30"/>
    </row>
    <row r="36" spans="1:17" x14ac:dyDescent="0.2">
      <c r="A36" t="s">
        <v>13</v>
      </c>
    </row>
    <row r="37" spans="1:17" x14ac:dyDescent="0.2">
      <c r="A37" s="30" t="s">
        <v>24</v>
      </c>
    </row>
    <row r="39" spans="1:17" x14ac:dyDescent="0.2">
      <c r="A39" s="30" t="s">
        <v>58</v>
      </c>
      <c r="B39">
        <v>2012</v>
      </c>
      <c r="C39" s="30" t="s">
        <v>25</v>
      </c>
    </row>
    <row r="40" spans="1:17" ht="13.5" thickBot="1" x14ac:dyDescent="0.25"/>
    <row r="41" spans="1:17" x14ac:dyDescent="0.2">
      <c r="A41" s="62">
        <v>2012</v>
      </c>
      <c r="B41" s="63" t="str">
        <f>A39</f>
        <v>UGE 29</v>
      </c>
      <c r="C41" s="63"/>
      <c r="D41" s="64"/>
      <c r="E41" s="63" t="str">
        <f>A39</f>
        <v>UGE 29</v>
      </c>
      <c r="F41" s="63"/>
      <c r="G41" s="64"/>
      <c r="H41" s="63" t="str">
        <f>A39</f>
        <v>UGE 29</v>
      </c>
      <c r="I41" s="63"/>
      <c r="J41" s="64"/>
      <c r="K41" s="63" t="str">
        <f>B41</f>
        <v>UGE 29</v>
      </c>
      <c r="L41" s="63"/>
      <c r="M41" s="64"/>
      <c r="N41" s="63" t="str">
        <f>A39</f>
        <v>UGE 29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7" x14ac:dyDescent="0.2">
      <c r="A44" s="45" t="s">
        <v>17</v>
      </c>
      <c r="B44" s="6">
        <f>C44/D44*100</f>
        <v>7.7723043240284619</v>
      </c>
      <c r="C44" s="35">
        <v>142</v>
      </c>
      <c r="D44" s="40">
        <v>1827</v>
      </c>
      <c r="E44" s="6">
        <f>F44/G44*100</f>
        <v>7.3979591836734695</v>
      </c>
      <c r="F44" s="35">
        <v>145</v>
      </c>
      <c r="G44" s="40">
        <v>1960</v>
      </c>
      <c r="H44" s="6">
        <f>I44/J44*100</f>
        <v>4.87411233053583</v>
      </c>
      <c r="I44" s="35">
        <v>302</v>
      </c>
      <c r="J44" s="39">
        <v>6196</v>
      </c>
      <c r="K44" s="6">
        <f t="shared" ref="K44:K49" si="5">L44/M44*100</f>
        <v>9.9941095621441196</v>
      </c>
      <c r="L44" s="35">
        <v>1018</v>
      </c>
      <c r="M44" s="39">
        <v>10186</v>
      </c>
      <c r="N44" s="6">
        <f>O44/P44*100</f>
        <v>7.9676731617829342</v>
      </c>
      <c r="O44" s="14">
        <f t="shared" ref="O44:P48" si="6">I44+F44+C44+L44</f>
        <v>1607</v>
      </c>
      <c r="P44" s="15">
        <f t="shared" si="6"/>
        <v>20169</v>
      </c>
    </row>
    <row r="45" spans="1:17" x14ac:dyDescent="0.2">
      <c r="A45" s="11" t="s">
        <v>18</v>
      </c>
      <c r="B45" s="6">
        <f t="shared" ref="B45:B48" si="7">C45/D45*100</f>
        <v>9.2448835568101622</v>
      </c>
      <c r="C45" s="35">
        <v>131</v>
      </c>
      <c r="D45" s="40">
        <v>1417</v>
      </c>
      <c r="E45" s="6">
        <f>F45/G45*100</f>
        <v>6.9723618090452257</v>
      </c>
      <c r="F45" s="35">
        <v>111</v>
      </c>
      <c r="G45" s="40">
        <v>1592</v>
      </c>
      <c r="H45" s="6">
        <f t="shared" ref="H45:H48" si="8">I45/J45*100</f>
        <v>5.2093973442288046</v>
      </c>
      <c r="I45" s="35">
        <v>153</v>
      </c>
      <c r="J45" s="40">
        <v>2937</v>
      </c>
      <c r="K45" s="6">
        <f t="shared" si="5"/>
        <v>8.9383636762447907</v>
      </c>
      <c r="L45" s="35">
        <v>815</v>
      </c>
      <c r="M45" s="40">
        <v>9118</v>
      </c>
      <c r="N45" s="6">
        <f t="shared" ref="N45:N49" si="9">O45/P45*100</f>
        <v>8.0323951141795007</v>
      </c>
      <c r="O45" s="14">
        <f t="shared" si="6"/>
        <v>1210</v>
      </c>
      <c r="P45" s="15">
        <f t="shared" si="6"/>
        <v>15064</v>
      </c>
    </row>
    <row r="46" spans="1:17" x14ac:dyDescent="0.2">
      <c r="A46" s="46" t="s">
        <v>23</v>
      </c>
      <c r="B46" s="6">
        <f t="shared" si="7"/>
        <v>5.9060402684563762</v>
      </c>
      <c r="C46" s="35">
        <v>132</v>
      </c>
      <c r="D46" s="40">
        <v>2235</v>
      </c>
      <c r="E46" s="6">
        <f t="shared" ref="E46:E47" si="10">F46/G46*100</f>
        <v>6.9783670621074672</v>
      </c>
      <c r="F46" s="35">
        <v>100</v>
      </c>
      <c r="G46" s="40">
        <v>1433</v>
      </c>
      <c r="H46" s="6">
        <f t="shared" si="8"/>
        <v>3.9799144504370463</v>
      </c>
      <c r="I46" s="47">
        <v>214</v>
      </c>
      <c r="J46" s="40">
        <v>5377</v>
      </c>
      <c r="K46" s="6">
        <f t="shared" si="5"/>
        <v>8.4350990699555197</v>
      </c>
      <c r="L46" s="35">
        <v>1043</v>
      </c>
      <c r="M46" s="40">
        <v>12365</v>
      </c>
      <c r="N46" s="6">
        <f t="shared" si="9"/>
        <v>6.9546940681924339</v>
      </c>
      <c r="O46" s="14">
        <f t="shared" si="6"/>
        <v>1489</v>
      </c>
      <c r="P46" s="15">
        <f t="shared" si="6"/>
        <v>21410</v>
      </c>
    </row>
    <row r="47" spans="1:17" x14ac:dyDescent="0.2">
      <c r="A47" s="11" t="s">
        <v>19</v>
      </c>
      <c r="B47" s="6">
        <f t="shared" si="7"/>
        <v>3.6095159967186223</v>
      </c>
      <c r="C47" s="35">
        <v>44</v>
      </c>
      <c r="D47" s="40">
        <v>1219</v>
      </c>
      <c r="E47" s="6">
        <f t="shared" si="10"/>
        <v>5.7125307125307128</v>
      </c>
      <c r="F47" s="35">
        <v>93</v>
      </c>
      <c r="G47" s="40">
        <v>1628</v>
      </c>
      <c r="H47" s="6">
        <f t="shared" si="8"/>
        <v>2.9455353834753613</v>
      </c>
      <c r="I47" s="47">
        <v>159</v>
      </c>
      <c r="J47" s="40">
        <v>5398</v>
      </c>
      <c r="K47" s="6">
        <f t="shared" si="5"/>
        <v>7.06453634085213</v>
      </c>
      <c r="L47" s="35">
        <v>902</v>
      </c>
      <c r="M47" s="40">
        <v>12768</v>
      </c>
      <c r="N47" s="6">
        <f t="shared" si="9"/>
        <v>5.701232570313616</v>
      </c>
      <c r="O47" s="14">
        <f t="shared" si="6"/>
        <v>1198</v>
      </c>
      <c r="P47" s="15">
        <f t="shared" si="6"/>
        <v>21013</v>
      </c>
    </row>
    <row r="48" spans="1:17" ht="13.5" thickBot="1" x14ac:dyDescent="0.25">
      <c r="A48" s="12" t="s">
        <v>20</v>
      </c>
      <c r="B48" s="6">
        <f t="shared" si="7"/>
        <v>4.455445544554455</v>
      </c>
      <c r="C48" s="35">
        <v>36</v>
      </c>
      <c r="D48" s="40">
        <v>808</v>
      </c>
      <c r="E48" s="6"/>
      <c r="F48" s="35"/>
      <c r="G48" s="40"/>
      <c r="H48" s="6">
        <f t="shared" si="8"/>
        <v>2.0469083155650321</v>
      </c>
      <c r="I48" s="35">
        <v>48</v>
      </c>
      <c r="J48" s="40">
        <v>2345</v>
      </c>
      <c r="K48" s="43">
        <f t="shared" si="5"/>
        <v>7.9797426772515738</v>
      </c>
      <c r="L48" s="35">
        <v>583</v>
      </c>
      <c r="M48" s="49">
        <v>7306</v>
      </c>
      <c r="N48" s="6">
        <f t="shared" si="9"/>
        <v>6.3772827230136722</v>
      </c>
      <c r="O48" s="14">
        <f t="shared" si="6"/>
        <v>667</v>
      </c>
      <c r="P48" s="15">
        <f t="shared" si="6"/>
        <v>10459</v>
      </c>
    </row>
    <row r="49" spans="1:16" ht="13.5" thickBot="1" x14ac:dyDescent="0.25">
      <c r="A49" s="41" t="s">
        <v>12</v>
      </c>
      <c r="B49" s="18">
        <f>C49/D49*100</f>
        <v>6.4614974686917144</v>
      </c>
      <c r="C49" s="16">
        <f>SUM(C44:C48)</f>
        <v>485</v>
      </c>
      <c r="D49" s="16">
        <f>SUM(D44:D48)</f>
        <v>7506</v>
      </c>
      <c r="E49" s="19">
        <f>F49/G49*100</f>
        <v>6.7896567367306817</v>
      </c>
      <c r="F49" s="16">
        <f>SUM(F44:F48)</f>
        <v>449</v>
      </c>
      <c r="G49" s="16">
        <f>SUM(G44:G48)</f>
        <v>6613</v>
      </c>
      <c r="H49" s="19">
        <f>I49/J49*100</f>
        <v>3.9365478811845591</v>
      </c>
      <c r="I49" s="16">
        <f>SUM(I44:I48)</f>
        <v>876</v>
      </c>
      <c r="J49" s="17">
        <f>SUM(J44:J48)</f>
        <v>22253</v>
      </c>
      <c r="K49" s="44">
        <f t="shared" si="5"/>
        <v>8.4281931855516685</v>
      </c>
      <c r="L49" s="16">
        <f>SUM(L44:L48)</f>
        <v>4361</v>
      </c>
      <c r="M49" s="16">
        <f>SUM(M44:M48)</f>
        <v>51743</v>
      </c>
      <c r="N49" s="19">
        <f t="shared" si="9"/>
        <v>7.0033478976337742</v>
      </c>
      <c r="O49" s="16">
        <f>SUM(O44:O48)</f>
        <v>6171</v>
      </c>
      <c r="P49" s="20">
        <f>SUM(P44:P48)</f>
        <v>88115</v>
      </c>
    </row>
    <row r="51" spans="1:16" x14ac:dyDescent="0.2">
      <c r="A51" s="30" t="s">
        <v>21</v>
      </c>
    </row>
    <row r="52" spans="1:16" x14ac:dyDescent="0.2">
      <c r="A52" s="33" t="s">
        <v>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25" workbookViewId="0">
      <selection activeCell="G6" sqref="G6"/>
    </sheetView>
  </sheetViews>
  <sheetFormatPr defaultRowHeight="12.75" x14ac:dyDescent="0.2"/>
  <cols>
    <col min="1" max="1" width="21.7109375" customWidth="1"/>
  </cols>
  <sheetData>
    <row r="1" spans="1:5" ht="15.75" x14ac:dyDescent="0.25">
      <c r="A1" s="1" t="s">
        <v>59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 t="shared" ref="B5:C9" si="0">B15/B25*100</f>
        <v>5.608247422680412</v>
      </c>
      <c r="C5" s="37">
        <f t="shared" si="0"/>
        <v>6.4239506544305698</v>
      </c>
      <c r="D5" s="57">
        <f t="shared" ref="D5:D11" si="1">C5-B5</f>
        <v>0.8157032317501578</v>
      </c>
      <c r="E5" s="30"/>
    </row>
    <row r="6" spans="1:5" x14ac:dyDescent="0.2">
      <c r="A6" s="38" t="s">
        <v>3</v>
      </c>
      <c r="B6" s="37">
        <f t="shared" si="0"/>
        <v>4.4450289321409784</v>
      </c>
      <c r="C6" s="37">
        <f t="shared" si="0"/>
        <v>3.3782569631626238</v>
      </c>
      <c r="D6" s="57">
        <f t="shared" si="1"/>
        <v>-1.0667719689783546</v>
      </c>
      <c r="E6" s="30"/>
    </row>
    <row r="7" spans="1:5" x14ac:dyDescent="0.2">
      <c r="A7" s="38" t="s">
        <v>22</v>
      </c>
      <c r="B7" s="37">
        <f t="shared" si="0"/>
        <v>7.4975783015821769</v>
      </c>
      <c r="C7" s="37">
        <f t="shared" si="0"/>
        <v>7.1365479129390978</v>
      </c>
      <c r="D7" s="57">
        <f t="shared" si="1"/>
        <v>-0.36103038864307901</v>
      </c>
      <c r="E7" s="30"/>
    </row>
    <row r="8" spans="1:5" x14ac:dyDescent="0.2">
      <c r="A8" s="38" t="s">
        <v>4</v>
      </c>
      <c r="B8" s="37">
        <f t="shared" si="0"/>
        <v>7.3865766779152606</v>
      </c>
      <c r="C8" s="37">
        <f t="shared" si="0"/>
        <v>8.3760010502822642</v>
      </c>
      <c r="D8" s="57">
        <f t="shared" si="1"/>
        <v>0.98942437236700354</v>
      </c>
      <c r="E8" s="30"/>
    </row>
    <row r="9" spans="1:5" x14ac:dyDescent="0.2">
      <c r="A9" s="38" t="s">
        <v>5</v>
      </c>
      <c r="B9" s="37">
        <f t="shared" si="0"/>
        <v>5.3090633295411447</v>
      </c>
      <c r="C9" s="37">
        <f t="shared" si="0"/>
        <v>6.463316312819134</v>
      </c>
      <c r="D9" s="57">
        <f t="shared" si="1"/>
        <v>1.1542529832779893</v>
      </c>
      <c r="E9" s="30"/>
    </row>
    <row r="10" spans="1:5" x14ac:dyDescent="0.2">
      <c r="A10" s="38" t="s">
        <v>6</v>
      </c>
      <c r="B10" s="37">
        <f>B5</f>
        <v>5.608247422680412</v>
      </c>
      <c r="C10" s="37">
        <f>C5</f>
        <v>6.4239506544305698</v>
      </c>
      <c r="D10" s="57">
        <f t="shared" si="1"/>
        <v>0.8157032317501578</v>
      </c>
      <c r="E10" s="30"/>
    </row>
    <row r="11" spans="1:5" x14ac:dyDescent="0.2">
      <c r="A11" s="23" t="s">
        <v>7</v>
      </c>
      <c r="B11" s="29">
        <f>B21/B31*100</f>
        <v>6.3780421947121875</v>
      </c>
      <c r="C11" s="48">
        <f>C21/C31*100</f>
        <v>6.1903119283602379</v>
      </c>
      <c r="D11" s="21">
        <f t="shared" si="1"/>
        <v>-0.18773026635194956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408</v>
      </c>
      <c r="C15" s="34">
        <v>427</v>
      </c>
      <c r="D15" s="59">
        <f t="shared" ref="D15:D21" si="2">C15-B15</f>
        <v>19</v>
      </c>
      <c r="E15" s="30"/>
    </row>
    <row r="16" spans="1:5" x14ac:dyDescent="0.2">
      <c r="A16" s="38" t="s">
        <v>3</v>
      </c>
      <c r="B16" s="34">
        <v>1014</v>
      </c>
      <c r="C16" s="34">
        <v>752</v>
      </c>
      <c r="D16" s="59">
        <f t="shared" si="2"/>
        <v>-262</v>
      </c>
      <c r="E16" s="30"/>
    </row>
    <row r="17" spans="1:5" x14ac:dyDescent="0.2">
      <c r="A17" s="38" t="s">
        <v>22</v>
      </c>
      <c r="B17" s="34">
        <v>3483</v>
      </c>
      <c r="C17" s="34">
        <v>3151</v>
      </c>
      <c r="D17" s="59">
        <f t="shared" si="2"/>
        <v>-332</v>
      </c>
      <c r="E17" s="30"/>
    </row>
    <row r="18" spans="1:5" x14ac:dyDescent="0.2">
      <c r="A18" s="38" t="s">
        <v>4</v>
      </c>
      <c r="B18" s="34">
        <v>591</v>
      </c>
      <c r="C18" s="34">
        <v>638</v>
      </c>
      <c r="D18" s="59">
        <f t="shared" si="2"/>
        <v>47</v>
      </c>
      <c r="E18" s="34"/>
    </row>
    <row r="19" spans="1:5" x14ac:dyDescent="0.2">
      <c r="A19" s="38" t="s">
        <v>5</v>
      </c>
      <c r="B19" s="35">
        <v>420</v>
      </c>
      <c r="C19" s="35">
        <v>481</v>
      </c>
      <c r="D19" s="59">
        <f t="shared" si="2"/>
        <v>61</v>
      </c>
      <c r="E19" s="30"/>
    </row>
    <row r="20" spans="1:5" x14ac:dyDescent="0.2">
      <c r="A20" s="38" t="s">
        <v>6</v>
      </c>
      <c r="B20" s="36">
        <f>B10/100*B30</f>
        <v>140.20618556701029</v>
      </c>
      <c r="C20" s="36">
        <f>C10/100*C30</f>
        <v>160.59876636076424</v>
      </c>
      <c r="D20" s="59">
        <f t="shared" si="2"/>
        <v>20.39258079375395</v>
      </c>
      <c r="E20" s="30"/>
    </row>
    <row r="21" spans="1:5" x14ac:dyDescent="0.2">
      <c r="A21" s="23" t="s">
        <v>7</v>
      </c>
      <c r="B21" s="25">
        <f>SUM(B15:B20)</f>
        <v>6056.2061855670099</v>
      </c>
      <c r="C21" s="25">
        <f>SUM(C15:C20)</f>
        <v>5609.5987663607639</v>
      </c>
      <c r="D21" s="26">
        <f t="shared" si="2"/>
        <v>-446.60741920624605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7275</v>
      </c>
      <c r="C25" s="34">
        <v>6647</v>
      </c>
      <c r="D25" s="59">
        <f t="shared" ref="D25:D31" si="3">C25-B25</f>
        <v>-628</v>
      </c>
      <c r="E25" s="30"/>
    </row>
    <row r="26" spans="1:5" x14ac:dyDescent="0.2">
      <c r="A26" s="38" t="s">
        <v>3</v>
      </c>
      <c r="B26" s="34">
        <v>22812</v>
      </c>
      <c r="C26" s="34">
        <v>22260</v>
      </c>
      <c r="D26" s="59">
        <f t="shared" si="3"/>
        <v>-552</v>
      </c>
      <c r="E26" s="30"/>
    </row>
    <row r="27" spans="1:5" x14ac:dyDescent="0.2">
      <c r="A27" s="38" t="s">
        <v>22</v>
      </c>
      <c r="B27" s="34">
        <v>46455</v>
      </c>
      <c r="C27" s="34">
        <v>44153</v>
      </c>
      <c r="D27" s="59">
        <f t="shared" si="3"/>
        <v>-2302</v>
      </c>
      <c r="E27" s="30"/>
    </row>
    <row r="28" spans="1:5" x14ac:dyDescent="0.2">
      <c r="A28" s="38" t="s">
        <v>4</v>
      </c>
      <c r="B28" s="34">
        <v>8001</v>
      </c>
      <c r="C28" s="34">
        <v>7617</v>
      </c>
      <c r="D28" s="59">
        <f t="shared" si="3"/>
        <v>-384</v>
      </c>
      <c r="E28" s="34"/>
    </row>
    <row r="29" spans="1:5" x14ac:dyDescent="0.2">
      <c r="A29" s="38" t="s">
        <v>5</v>
      </c>
      <c r="B29" s="34">
        <v>7911</v>
      </c>
      <c r="C29" s="34">
        <v>7442</v>
      </c>
      <c r="D29" s="59">
        <f t="shared" si="3"/>
        <v>-469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</row>
    <row r="31" spans="1:5" x14ac:dyDescent="0.2">
      <c r="A31" s="23" t="s">
        <v>7</v>
      </c>
      <c r="B31" s="25">
        <f>SUM(B25:B30)</f>
        <v>94954</v>
      </c>
      <c r="C31" s="25">
        <f>SUM(C25:C30)</f>
        <v>90619</v>
      </c>
      <c r="D31" s="26">
        <f t="shared" si="3"/>
        <v>-4335</v>
      </c>
      <c r="E31" s="30"/>
    </row>
    <row r="32" spans="1:5" x14ac:dyDescent="0.2">
      <c r="A32" s="58"/>
      <c r="B32" s="60"/>
      <c r="C32" s="60"/>
      <c r="D32" s="61"/>
      <c r="E32" s="30"/>
    </row>
    <row r="33" spans="1:17" x14ac:dyDescent="0.2">
      <c r="A33" s="33"/>
      <c r="B33" s="30"/>
      <c r="C33" s="30"/>
      <c r="D33" s="30"/>
      <c r="E33" s="30"/>
    </row>
    <row r="35" spans="1:17" x14ac:dyDescent="0.2">
      <c r="A35" t="s">
        <v>13</v>
      </c>
    </row>
    <row r="36" spans="1:17" x14ac:dyDescent="0.2">
      <c r="A36" s="30" t="s">
        <v>24</v>
      </c>
    </row>
    <row r="38" spans="1:17" x14ac:dyDescent="0.2">
      <c r="A38" s="30" t="s">
        <v>60</v>
      </c>
      <c r="B38">
        <v>2012</v>
      </c>
      <c r="C38" s="30" t="s">
        <v>25</v>
      </c>
    </row>
    <row r="39" spans="1:17" ht="13.5" thickBot="1" x14ac:dyDescent="0.25"/>
    <row r="40" spans="1:17" x14ac:dyDescent="0.2">
      <c r="A40" s="62">
        <v>2012</v>
      </c>
      <c r="B40" s="63" t="str">
        <f>A38</f>
        <v>UGE 31</v>
      </c>
      <c r="C40" s="63"/>
      <c r="D40" s="64"/>
      <c r="E40" s="63" t="str">
        <f>A38</f>
        <v>UGE 31</v>
      </c>
      <c r="F40" s="63"/>
      <c r="G40" s="64"/>
      <c r="H40" s="63" t="str">
        <f>A38</f>
        <v>UGE 31</v>
      </c>
      <c r="I40" s="63"/>
      <c r="J40" s="64"/>
      <c r="K40" s="63" t="str">
        <f>B40</f>
        <v>UGE 31</v>
      </c>
      <c r="L40" s="63"/>
      <c r="M40" s="64"/>
      <c r="N40" s="63" t="str">
        <f>A38</f>
        <v>UGE 31</v>
      </c>
      <c r="O40" s="63"/>
      <c r="P40" s="65"/>
      <c r="Q40" s="4"/>
    </row>
    <row r="41" spans="1:17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7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7" x14ac:dyDescent="0.2">
      <c r="A43" s="45" t="s">
        <v>17</v>
      </c>
      <c r="B43" s="6">
        <f t="shared" ref="B43:B48" si="4">C43/D43*100</f>
        <v>7.2818232351306289</v>
      </c>
      <c r="C43" s="35">
        <v>131</v>
      </c>
      <c r="D43" s="40">
        <v>1799</v>
      </c>
      <c r="E43" s="6">
        <f>F43/G43*100</f>
        <v>6.6462167689161546</v>
      </c>
      <c r="F43" s="35">
        <v>130</v>
      </c>
      <c r="G43" s="40">
        <v>1956</v>
      </c>
      <c r="H43" s="6">
        <f t="shared" ref="H43:H48" si="5">I43/J43*100</f>
        <v>4.2050784408863011</v>
      </c>
      <c r="I43" s="35">
        <v>260</v>
      </c>
      <c r="J43" s="39">
        <v>6183</v>
      </c>
      <c r="K43" s="6">
        <f t="shared" ref="K43:K48" si="6">L43/M43*100</f>
        <v>8.0180356792785741</v>
      </c>
      <c r="L43" s="35">
        <v>818</v>
      </c>
      <c r="M43" s="39">
        <v>10202</v>
      </c>
      <c r="N43" s="6">
        <f t="shared" ref="N43:N48" si="7">O43/P43*100</f>
        <v>6.6484607745779538</v>
      </c>
      <c r="O43" s="14">
        <f t="shared" ref="O43:P47" si="8">I43+F43+C43+L43</f>
        <v>1339</v>
      </c>
      <c r="P43" s="15">
        <f t="shared" si="8"/>
        <v>20140</v>
      </c>
    </row>
    <row r="44" spans="1:17" x14ac:dyDescent="0.2">
      <c r="A44" s="11" t="s">
        <v>18</v>
      </c>
      <c r="B44" s="6">
        <f t="shared" si="4"/>
        <v>7.9059829059829054</v>
      </c>
      <c r="C44" s="35">
        <v>111</v>
      </c>
      <c r="D44" s="40">
        <v>1404</v>
      </c>
      <c r="E44" s="6">
        <f>F44/G44*100</f>
        <v>5.9079601990049753</v>
      </c>
      <c r="F44" s="35">
        <v>95</v>
      </c>
      <c r="G44" s="40">
        <v>1608</v>
      </c>
      <c r="H44" s="6">
        <f t="shared" si="5"/>
        <v>4.0027137042062417</v>
      </c>
      <c r="I44" s="35">
        <v>118</v>
      </c>
      <c r="J44" s="40">
        <v>2948</v>
      </c>
      <c r="K44" s="6">
        <f t="shared" si="6"/>
        <v>7.8855012064049133</v>
      </c>
      <c r="L44" s="35">
        <v>719</v>
      </c>
      <c r="M44" s="40">
        <v>9118</v>
      </c>
      <c r="N44" s="6">
        <f t="shared" si="7"/>
        <v>6.9173630454967512</v>
      </c>
      <c r="O44" s="14">
        <f t="shared" si="8"/>
        <v>1043</v>
      </c>
      <c r="P44" s="15">
        <f t="shared" si="8"/>
        <v>15078</v>
      </c>
    </row>
    <row r="45" spans="1:17" x14ac:dyDescent="0.2">
      <c r="A45" s="46" t="s">
        <v>23</v>
      </c>
      <c r="B45" s="6">
        <f t="shared" si="4"/>
        <v>6.3791554357592091</v>
      </c>
      <c r="C45" s="35">
        <v>142</v>
      </c>
      <c r="D45" s="40">
        <v>2226</v>
      </c>
      <c r="E45" s="6">
        <f>F45/G45*100</f>
        <v>6.8559556786703597</v>
      </c>
      <c r="F45" s="35">
        <v>99</v>
      </c>
      <c r="G45" s="40">
        <v>1444</v>
      </c>
      <c r="H45" s="6">
        <f t="shared" si="5"/>
        <v>3.4578918014500837</v>
      </c>
      <c r="I45" s="47">
        <v>186</v>
      </c>
      <c r="J45" s="40">
        <v>5379</v>
      </c>
      <c r="K45" s="6">
        <f t="shared" si="6"/>
        <v>7.1907570493657591</v>
      </c>
      <c r="L45" s="35">
        <v>890</v>
      </c>
      <c r="M45" s="40">
        <v>12377</v>
      </c>
      <c r="N45" s="6">
        <f t="shared" si="7"/>
        <v>6.1467376085130212</v>
      </c>
      <c r="O45" s="14">
        <f t="shared" si="8"/>
        <v>1317</v>
      </c>
      <c r="P45" s="15">
        <f t="shared" si="8"/>
        <v>21426</v>
      </c>
    </row>
    <row r="46" spans="1:17" x14ac:dyDescent="0.2">
      <c r="A46" s="11" t="s">
        <v>19</v>
      </c>
      <c r="B46" s="6">
        <f t="shared" si="4"/>
        <v>4.4887780548628431</v>
      </c>
      <c r="C46" s="35">
        <v>54</v>
      </c>
      <c r="D46" s="40">
        <v>1203</v>
      </c>
      <c r="E46" s="6">
        <f>F46/G46*100</f>
        <v>6.2843197071384989</v>
      </c>
      <c r="F46" s="35">
        <v>103</v>
      </c>
      <c r="G46" s="40">
        <v>1639</v>
      </c>
      <c r="H46" s="6">
        <f t="shared" si="5"/>
        <v>2.7052065962571801</v>
      </c>
      <c r="I46" s="47">
        <v>146</v>
      </c>
      <c r="J46" s="40">
        <v>5397</v>
      </c>
      <c r="K46" s="6">
        <f t="shared" si="6"/>
        <v>6.418786692759296</v>
      </c>
      <c r="L46" s="35">
        <v>820</v>
      </c>
      <c r="M46" s="40">
        <v>12775</v>
      </c>
      <c r="N46" s="6">
        <f t="shared" si="7"/>
        <v>5.3440563433901209</v>
      </c>
      <c r="O46" s="14">
        <f t="shared" si="8"/>
        <v>1123</v>
      </c>
      <c r="P46" s="15">
        <f t="shared" si="8"/>
        <v>21014</v>
      </c>
    </row>
    <row r="47" spans="1:17" ht="13.5" thickBot="1" x14ac:dyDescent="0.25">
      <c r="A47" s="12" t="s">
        <v>20</v>
      </c>
      <c r="B47" s="6">
        <f t="shared" si="4"/>
        <v>5.3086419753086425</v>
      </c>
      <c r="C47" s="35">
        <v>43</v>
      </c>
      <c r="D47" s="40">
        <v>810</v>
      </c>
      <c r="E47" s="6"/>
      <c r="F47" s="35"/>
      <c r="G47" s="40"/>
      <c r="H47" s="6">
        <f t="shared" si="5"/>
        <v>1.7849553761155972</v>
      </c>
      <c r="I47" s="35">
        <v>42</v>
      </c>
      <c r="J47" s="40">
        <v>2353</v>
      </c>
      <c r="K47" s="43">
        <f t="shared" si="6"/>
        <v>7.4266922444505346</v>
      </c>
      <c r="L47" s="35">
        <v>542</v>
      </c>
      <c r="M47" s="49">
        <v>7298</v>
      </c>
      <c r="N47" s="6">
        <f t="shared" si="7"/>
        <v>5.9936908517350158</v>
      </c>
      <c r="O47" s="14">
        <f t="shared" si="8"/>
        <v>627</v>
      </c>
      <c r="P47" s="15">
        <f t="shared" si="8"/>
        <v>10461</v>
      </c>
    </row>
    <row r="48" spans="1:17" ht="13.5" thickBot="1" x14ac:dyDescent="0.25">
      <c r="A48" s="41" t="s">
        <v>12</v>
      </c>
      <c r="B48" s="18">
        <f t="shared" si="4"/>
        <v>6.463316312819134</v>
      </c>
      <c r="C48" s="16">
        <f>SUM(C43:C47)</f>
        <v>481</v>
      </c>
      <c r="D48" s="16">
        <f>SUM(D43:D47)</f>
        <v>7442</v>
      </c>
      <c r="E48" s="19">
        <f>F48/G48*100</f>
        <v>6.4239506544305698</v>
      </c>
      <c r="F48" s="16">
        <f>SUM(F43:F47)</f>
        <v>427</v>
      </c>
      <c r="G48" s="16">
        <f>SUM(G43:G47)</f>
        <v>6647</v>
      </c>
      <c r="H48" s="19">
        <f t="shared" si="5"/>
        <v>3.3782569631626238</v>
      </c>
      <c r="I48" s="16">
        <f>SUM(I43:I47)</f>
        <v>752</v>
      </c>
      <c r="J48" s="17">
        <f>SUM(J43:J47)</f>
        <v>22260</v>
      </c>
      <c r="K48" s="44">
        <f t="shared" si="6"/>
        <v>7.3189105659648455</v>
      </c>
      <c r="L48" s="16">
        <f>SUM(L43:L47)</f>
        <v>3789</v>
      </c>
      <c r="M48" s="16">
        <f>SUM(M43:M47)</f>
        <v>51770</v>
      </c>
      <c r="N48" s="19">
        <f t="shared" si="7"/>
        <v>6.183683428091558</v>
      </c>
      <c r="O48" s="16">
        <f>SUM(O43:O47)</f>
        <v>5449</v>
      </c>
      <c r="P48" s="20">
        <f>SUM(P43:P47)</f>
        <v>88119</v>
      </c>
    </row>
    <row r="50" spans="1:1" x14ac:dyDescent="0.2">
      <c r="A50" s="30"/>
    </row>
    <row r="51" spans="1:1" x14ac:dyDescent="0.2">
      <c r="A51" s="3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G7" sqref="G7"/>
    </sheetView>
  </sheetViews>
  <sheetFormatPr defaultRowHeight="12.75" x14ac:dyDescent="0.2"/>
  <cols>
    <col min="1" max="1" width="23.85546875" customWidth="1"/>
  </cols>
  <sheetData>
    <row r="1" spans="1:5" ht="15.75" x14ac:dyDescent="0.25">
      <c r="A1" s="1" t="s">
        <v>61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>B15/B25*100</f>
        <v>5.608247422680412</v>
      </c>
      <c r="C5" s="37">
        <f t="shared" ref="B5:C9" si="0">C15/C25*100</f>
        <v>6.7248382729050702</v>
      </c>
      <c r="D5" s="57">
        <f t="shared" ref="D5:D11" si="1">C5-B5</f>
        <v>1.1165908502246582</v>
      </c>
      <c r="E5" s="30"/>
    </row>
    <row r="6" spans="1:5" x14ac:dyDescent="0.2">
      <c r="A6" s="38" t="s">
        <v>3</v>
      </c>
      <c r="B6" s="37">
        <f t="shared" ref="B6:B7" si="2">B16/B26*100</f>
        <v>4.4450289321409784</v>
      </c>
      <c r="C6" s="37">
        <f t="shared" si="0"/>
        <v>3.3782569631626238</v>
      </c>
      <c r="D6" s="57">
        <f t="shared" si="1"/>
        <v>-1.0667719689783546</v>
      </c>
      <c r="E6" s="30"/>
    </row>
    <row r="7" spans="1:5" x14ac:dyDescent="0.2">
      <c r="A7" s="38" t="s">
        <v>22</v>
      </c>
      <c r="B7" s="37">
        <f t="shared" si="2"/>
        <v>7.4975783015821769</v>
      </c>
      <c r="C7" s="37">
        <f t="shared" si="0"/>
        <v>7.6824875757990245</v>
      </c>
      <c r="D7" s="57">
        <f t="shared" si="1"/>
        <v>0.18490927421684766</v>
      </c>
      <c r="E7" s="30"/>
    </row>
    <row r="8" spans="1:5" x14ac:dyDescent="0.2">
      <c r="A8" s="38" t="s">
        <v>4</v>
      </c>
      <c r="B8" s="37">
        <f t="shared" si="0"/>
        <v>7.3865766779152606</v>
      </c>
      <c r="C8" s="37">
        <f t="shared" si="0"/>
        <v>9.0800794176042352</v>
      </c>
      <c r="D8" s="57">
        <f t="shared" si="1"/>
        <v>1.6935027396889746</v>
      </c>
      <c r="E8" s="30"/>
    </row>
    <row r="9" spans="1:5" x14ac:dyDescent="0.2">
      <c r="A9" s="38" t="s">
        <v>5</v>
      </c>
      <c r="B9" s="37">
        <f t="shared" si="0"/>
        <v>5.3090633295411447</v>
      </c>
      <c r="C9" s="37">
        <f t="shared" si="0"/>
        <v>7.1754904595538838</v>
      </c>
      <c r="D9" s="57">
        <f t="shared" si="1"/>
        <v>1.8664271300127391</v>
      </c>
      <c r="E9" s="30"/>
    </row>
    <row r="10" spans="1:5" x14ac:dyDescent="0.2">
      <c r="A10" s="38" t="s">
        <v>6</v>
      </c>
      <c r="B10" s="37">
        <f>B5</f>
        <v>5.608247422680412</v>
      </c>
      <c r="C10" s="37">
        <f>C5</f>
        <v>6.7248382729050702</v>
      </c>
      <c r="D10" s="57">
        <f t="shared" si="1"/>
        <v>1.1165908502246582</v>
      </c>
      <c r="E10" s="30"/>
    </row>
    <row r="11" spans="1:5" x14ac:dyDescent="0.2">
      <c r="A11" s="23" t="s">
        <v>7</v>
      </c>
      <c r="B11" s="29">
        <f>B21/B31*100</f>
        <v>6.3780421947121875</v>
      </c>
      <c r="C11" s="48">
        <f>C21/C31*100</f>
        <v>6.5992256085328753</v>
      </c>
      <c r="D11" s="21">
        <f t="shared" si="1"/>
        <v>0.22118341382068785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408</v>
      </c>
      <c r="C15" s="34">
        <v>447</v>
      </c>
      <c r="D15" s="59">
        <f>C15-B15</f>
        <v>39</v>
      </c>
      <c r="E15" s="30"/>
    </row>
    <row r="16" spans="1:5" x14ac:dyDescent="0.2">
      <c r="A16" s="38" t="s">
        <v>3</v>
      </c>
      <c r="B16" s="34">
        <v>1014</v>
      </c>
      <c r="C16" s="34">
        <v>752</v>
      </c>
      <c r="D16" s="59">
        <f t="shared" ref="D16:D21" si="3">C16-B16</f>
        <v>-262</v>
      </c>
      <c r="E16" s="30"/>
    </row>
    <row r="17" spans="1:5" x14ac:dyDescent="0.2">
      <c r="A17" s="38" t="s">
        <v>22</v>
      </c>
      <c r="B17" s="34">
        <v>3483</v>
      </c>
      <c r="C17" s="34">
        <v>3370</v>
      </c>
      <c r="D17" s="59">
        <f t="shared" si="3"/>
        <v>-113</v>
      </c>
      <c r="E17" s="30"/>
    </row>
    <row r="18" spans="1:5" x14ac:dyDescent="0.2">
      <c r="A18" s="38" t="s">
        <v>4</v>
      </c>
      <c r="B18" s="34">
        <v>591</v>
      </c>
      <c r="C18" s="34">
        <v>686</v>
      </c>
      <c r="D18" s="59">
        <f t="shared" si="3"/>
        <v>95</v>
      </c>
      <c r="E18" s="34"/>
    </row>
    <row r="19" spans="1:5" x14ac:dyDescent="0.2">
      <c r="A19" s="38" t="s">
        <v>5</v>
      </c>
      <c r="B19" s="35">
        <v>420</v>
      </c>
      <c r="C19" s="35">
        <v>534</v>
      </c>
      <c r="D19" s="59">
        <f t="shared" si="3"/>
        <v>114</v>
      </c>
      <c r="E19" s="30"/>
    </row>
    <row r="20" spans="1:5" x14ac:dyDescent="0.2">
      <c r="A20" s="38" t="s">
        <v>6</v>
      </c>
      <c r="B20" s="36">
        <f>B10/100*B30</f>
        <v>140.20618556701029</v>
      </c>
      <c r="C20" s="36">
        <f>C10/100*C30</f>
        <v>168.12095682262677</v>
      </c>
      <c r="D20" s="59">
        <f t="shared" si="3"/>
        <v>27.914771255616472</v>
      </c>
      <c r="E20" s="30"/>
    </row>
    <row r="21" spans="1:5" x14ac:dyDescent="0.2">
      <c r="A21" s="23" t="s">
        <v>7</v>
      </c>
      <c r="B21" s="25">
        <f>SUM(B15:B20)</f>
        <v>6056.2061855670099</v>
      </c>
      <c r="C21" s="25">
        <f>SUM(C15:C20)</f>
        <v>5957.1209568226268</v>
      </c>
      <c r="D21" s="26">
        <f t="shared" si="3"/>
        <v>-99.08522874438313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7275</v>
      </c>
      <c r="C25" s="34">
        <v>6647</v>
      </c>
      <c r="D25" s="59">
        <f t="shared" ref="D25:D31" si="4">C25-B25</f>
        <v>-628</v>
      </c>
      <c r="E25" s="30"/>
    </row>
    <row r="26" spans="1:5" x14ac:dyDescent="0.2">
      <c r="A26" s="38" t="s">
        <v>3</v>
      </c>
      <c r="B26" s="34">
        <v>22812</v>
      </c>
      <c r="C26" s="34">
        <v>22260</v>
      </c>
      <c r="D26" s="59">
        <f t="shared" si="4"/>
        <v>-552</v>
      </c>
      <c r="E26" s="30"/>
    </row>
    <row r="27" spans="1:5" x14ac:dyDescent="0.2">
      <c r="A27" s="38" t="s">
        <v>22</v>
      </c>
      <c r="B27" s="34">
        <v>46455</v>
      </c>
      <c r="C27" s="34">
        <v>43866</v>
      </c>
      <c r="D27" s="59">
        <f t="shared" si="4"/>
        <v>-2589</v>
      </c>
      <c r="E27" s="30"/>
    </row>
    <row r="28" spans="1:5" x14ac:dyDescent="0.2">
      <c r="A28" s="38" t="s">
        <v>4</v>
      </c>
      <c r="B28" s="34">
        <v>8001</v>
      </c>
      <c r="C28" s="34">
        <v>7555</v>
      </c>
      <c r="D28" s="59">
        <f t="shared" si="4"/>
        <v>-446</v>
      </c>
      <c r="E28" s="34"/>
    </row>
    <row r="29" spans="1:5" x14ac:dyDescent="0.2">
      <c r="A29" s="38" t="s">
        <v>5</v>
      </c>
      <c r="B29" s="34">
        <v>7911</v>
      </c>
      <c r="C29" s="34">
        <v>7442</v>
      </c>
      <c r="D29" s="59">
        <f t="shared" si="4"/>
        <v>-469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4"/>
        <v>0</v>
      </c>
      <c r="E30" s="30"/>
    </row>
    <row r="31" spans="1:5" x14ac:dyDescent="0.2">
      <c r="A31" s="23" t="s">
        <v>7</v>
      </c>
      <c r="B31" s="25">
        <f>SUM(B25:B30)</f>
        <v>94954</v>
      </c>
      <c r="C31" s="25">
        <f>SUM(C25:C30)</f>
        <v>90270</v>
      </c>
      <c r="D31" s="26">
        <f t="shared" si="4"/>
        <v>-4684</v>
      </c>
      <c r="E31" s="30"/>
    </row>
    <row r="32" spans="1:5" x14ac:dyDescent="0.2">
      <c r="A32" s="58"/>
      <c r="B32" s="60"/>
      <c r="C32" s="60"/>
      <c r="D32" s="61"/>
      <c r="E32" s="30"/>
    </row>
    <row r="35" spans="1:16" x14ac:dyDescent="0.2">
      <c r="A35" t="s">
        <v>13</v>
      </c>
    </row>
    <row r="36" spans="1:16" x14ac:dyDescent="0.2">
      <c r="A36" s="30" t="s">
        <v>24</v>
      </c>
    </row>
    <row r="38" spans="1:16" x14ac:dyDescent="0.2">
      <c r="A38" s="30" t="s">
        <v>62</v>
      </c>
      <c r="B38">
        <v>2012</v>
      </c>
      <c r="C38" s="30" t="s">
        <v>25</v>
      </c>
    </row>
    <row r="39" spans="1:16" ht="13.5" thickBot="1" x14ac:dyDescent="0.25"/>
    <row r="40" spans="1:16" x14ac:dyDescent="0.2">
      <c r="A40" s="62">
        <v>2012</v>
      </c>
      <c r="B40" s="63" t="str">
        <f>A38</f>
        <v>UGE 33</v>
      </c>
      <c r="C40" s="63"/>
      <c r="D40" s="64"/>
      <c r="E40" s="63" t="str">
        <f>A38</f>
        <v>UGE 33</v>
      </c>
      <c r="F40" s="63"/>
      <c r="G40" s="64"/>
      <c r="H40" s="63" t="str">
        <f>A38</f>
        <v>UGE 33</v>
      </c>
      <c r="I40" s="63"/>
      <c r="J40" s="64"/>
      <c r="K40" s="63" t="str">
        <f>B40</f>
        <v>UGE 33</v>
      </c>
      <c r="L40" s="63"/>
      <c r="M40" s="64"/>
      <c r="N40" s="63" t="str">
        <f>A38</f>
        <v>UGE 33</v>
      </c>
      <c r="O40" s="63"/>
      <c r="P40" s="65"/>
    </row>
    <row r="41" spans="1:16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6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6" x14ac:dyDescent="0.2">
      <c r="A43" s="45" t="s">
        <v>17</v>
      </c>
      <c r="B43" s="6">
        <f>C43/D43*100</f>
        <v>7.7265147304057811</v>
      </c>
      <c r="C43" s="35">
        <v>139</v>
      </c>
      <c r="D43" s="40">
        <v>1799</v>
      </c>
      <c r="E43" s="6">
        <f>F43/G43*100</f>
        <v>6.6462167689161546</v>
      </c>
      <c r="F43" s="35">
        <v>130</v>
      </c>
      <c r="G43" s="40">
        <v>1956</v>
      </c>
      <c r="H43" s="6">
        <f>I43/J43*100</f>
        <v>4.2050784408863011</v>
      </c>
      <c r="I43" s="35">
        <v>260</v>
      </c>
      <c r="J43" s="39">
        <v>6183</v>
      </c>
      <c r="K43" s="6">
        <f t="shared" ref="K43:K48" si="5">L43/M43*100</f>
        <v>8.4122287968441825</v>
      </c>
      <c r="L43" s="35">
        <v>853</v>
      </c>
      <c r="M43" s="39">
        <v>10140</v>
      </c>
      <c r="N43" s="6">
        <f>O43/P43*100</f>
        <v>6.8831556927980877</v>
      </c>
      <c r="O43" s="14">
        <f t="shared" ref="O43:P47" si="6">I43+F43+C43+L43</f>
        <v>1382</v>
      </c>
      <c r="P43" s="15">
        <f t="shared" si="6"/>
        <v>20078</v>
      </c>
    </row>
    <row r="44" spans="1:16" x14ac:dyDescent="0.2">
      <c r="A44" s="11" t="s">
        <v>18</v>
      </c>
      <c r="B44" s="6">
        <f t="shared" ref="B44:B47" si="7">C44/D44*100</f>
        <v>9.0455840455840466</v>
      </c>
      <c r="C44" s="35">
        <v>127</v>
      </c>
      <c r="D44" s="40">
        <v>1404</v>
      </c>
      <c r="E44" s="6">
        <f>F44/G44*100</f>
        <v>5.9701492537313428</v>
      </c>
      <c r="F44" s="35">
        <v>96</v>
      </c>
      <c r="G44" s="40">
        <v>1608</v>
      </c>
      <c r="H44" s="6">
        <f t="shared" ref="H44:H47" si="8">I44/J44*100</f>
        <v>4.0027137042062417</v>
      </c>
      <c r="I44" s="35">
        <v>118</v>
      </c>
      <c r="J44" s="40">
        <v>2948</v>
      </c>
      <c r="K44" s="6">
        <f t="shared" si="5"/>
        <v>8.3361009631351699</v>
      </c>
      <c r="L44" s="35">
        <v>753</v>
      </c>
      <c r="M44" s="40">
        <v>9033</v>
      </c>
      <c r="N44" s="6">
        <f t="shared" ref="N44:N48" si="9">O44/P44*100</f>
        <v>7.2967384779563798</v>
      </c>
      <c r="O44" s="14">
        <f t="shared" si="6"/>
        <v>1094</v>
      </c>
      <c r="P44" s="15">
        <f t="shared" si="6"/>
        <v>14993</v>
      </c>
    </row>
    <row r="45" spans="1:16" x14ac:dyDescent="0.2">
      <c r="A45" s="46" t="s">
        <v>23</v>
      </c>
      <c r="B45" s="6">
        <f t="shared" si="7"/>
        <v>7.2776280323450138</v>
      </c>
      <c r="C45" s="35">
        <v>162</v>
      </c>
      <c r="D45" s="40">
        <v>2226</v>
      </c>
      <c r="E45" s="6">
        <f t="shared" ref="E45:E46" si="10">F45/G45*100</f>
        <v>7.8254847645429368</v>
      </c>
      <c r="F45" s="35">
        <v>113</v>
      </c>
      <c r="G45" s="40">
        <v>1444</v>
      </c>
      <c r="H45" s="6">
        <f t="shared" si="8"/>
        <v>3.4578918014500837</v>
      </c>
      <c r="I45" s="47">
        <v>186</v>
      </c>
      <c r="J45" s="40">
        <v>5379</v>
      </c>
      <c r="K45" s="6">
        <f t="shared" si="5"/>
        <v>7.7373688064437394</v>
      </c>
      <c r="L45" s="35">
        <v>951</v>
      </c>
      <c r="M45" s="40">
        <v>12291</v>
      </c>
      <c r="N45" s="6">
        <f t="shared" si="9"/>
        <v>6.6166822867853785</v>
      </c>
      <c r="O45" s="14">
        <f t="shared" si="6"/>
        <v>1412</v>
      </c>
      <c r="P45" s="15">
        <f t="shared" si="6"/>
        <v>21340</v>
      </c>
    </row>
    <row r="46" spans="1:16" x14ac:dyDescent="0.2">
      <c r="A46" s="11" t="s">
        <v>19</v>
      </c>
      <c r="B46" s="6">
        <f t="shared" si="7"/>
        <v>4.3225270157938489</v>
      </c>
      <c r="C46" s="35">
        <v>52</v>
      </c>
      <c r="D46" s="40">
        <v>1203</v>
      </c>
      <c r="E46" s="6">
        <f t="shared" si="10"/>
        <v>6.5893837705918239</v>
      </c>
      <c r="F46" s="35">
        <v>108</v>
      </c>
      <c r="G46" s="40">
        <v>1639</v>
      </c>
      <c r="H46" s="6">
        <f t="shared" si="8"/>
        <v>2.7052065962571801</v>
      </c>
      <c r="I46" s="47">
        <v>146</v>
      </c>
      <c r="J46" s="40">
        <v>5397</v>
      </c>
      <c r="K46" s="6">
        <f t="shared" si="5"/>
        <v>7.1377980640591794</v>
      </c>
      <c r="L46" s="35">
        <v>907</v>
      </c>
      <c r="M46" s="40">
        <v>12707</v>
      </c>
      <c r="N46" s="6">
        <f t="shared" si="9"/>
        <v>5.7910818294662461</v>
      </c>
      <c r="O46" s="14">
        <f t="shared" si="6"/>
        <v>1213</v>
      </c>
      <c r="P46" s="15">
        <f t="shared" si="6"/>
        <v>20946</v>
      </c>
    </row>
    <row r="47" spans="1:16" ht="13.5" thickBot="1" x14ac:dyDescent="0.25">
      <c r="A47" s="12" t="s">
        <v>20</v>
      </c>
      <c r="B47" s="6">
        <f t="shared" si="7"/>
        <v>6.666666666666667</v>
      </c>
      <c r="C47" s="35">
        <v>54</v>
      </c>
      <c r="D47" s="40">
        <v>810</v>
      </c>
      <c r="E47" s="6"/>
      <c r="F47" s="35"/>
      <c r="G47" s="40"/>
      <c r="H47" s="6">
        <f t="shared" si="8"/>
        <v>1.7849553761155972</v>
      </c>
      <c r="I47" s="35">
        <v>42</v>
      </c>
      <c r="J47" s="40">
        <v>2353</v>
      </c>
      <c r="K47" s="43">
        <f t="shared" si="5"/>
        <v>8.1655172413793107</v>
      </c>
      <c r="L47" s="35">
        <v>592</v>
      </c>
      <c r="M47" s="49">
        <v>7250</v>
      </c>
      <c r="N47" s="6">
        <f t="shared" si="9"/>
        <v>6.6071257082493036</v>
      </c>
      <c r="O47" s="14">
        <f t="shared" si="6"/>
        <v>688</v>
      </c>
      <c r="P47" s="15">
        <f t="shared" si="6"/>
        <v>10413</v>
      </c>
    </row>
    <row r="48" spans="1:16" ht="13.5" thickBot="1" x14ac:dyDescent="0.25">
      <c r="A48" s="41" t="s">
        <v>12</v>
      </c>
      <c r="B48" s="18">
        <f>C48/D48*100</f>
        <v>7.1754904595538838</v>
      </c>
      <c r="C48" s="16">
        <f>SUM(C43:C47)</f>
        <v>534</v>
      </c>
      <c r="D48" s="16">
        <f>SUM(D43:D47)</f>
        <v>7442</v>
      </c>
      <c r="E48" s="19">
        <f>F48/G48*100</f>
        <v>6.7248382729050702</v>
      </c>
      <c r="F48" s="16">
        <f>SUM(F43:F47)</f>
        <v>447</v>
      </c>
      <c r="G48" s="16">
        <f>SUM(G43:G47)</f>
        <v>6647</v>
      </c>
      <c r="H48" s="19">
        <f>I48/J48*100</f>
        <v>3.3782569631626238</v>
      </c>
      <c r="I48" s="16">
        <f>SUM(I43:I47)</f>
        <v>752</v>
      </c>
      <c r="J48" s="17">
        <f>SUM(J43:J47)</f>
        <v>22260</v>
      </c>
      <c r="K48" s="44">
        <f t="shared" si="5"/>
        <v>7.8878279302230609</v>
      </c>
      <c r="L48" s="16">
        <f>SUM(L43:L47)</f>
        <v>4056</v>
      </c>
      <c r="M48" s="16">
        <f>SUM(M43:M47)</f>
        <v>51421</v>
      </c>
      <c r="N48" s="19">
        <f t="shared" si="9"/>
        <v>6.5956477156203714</v>
      </c>
      <c r="O48" s="16">
        <f>SUM(O43:O47)</f>
        <v>5789</v>
      </c>
      <c r="P48" s="20">
        <f>SUM(P43:P47)</f>
        <v>87770</v>
      </c>
    </row>
    <row r="50" spans="1:1" x14ac:dyDescent="0.2">
      <c r="A50" s="30"/>
    </row>
    <row r="51" spans="1:1" x14ac:dyDescent="0.2">
      <c r="A51" s="3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I26" sqref="I26"/>
    </sheetView>
  </sheetViews>
  <sheetFormatPr defaultRowHeight="12.75" x14ac:dyDescent="0.2"/>
  <sheetData>
    <row r="1" spans="1:5" ht="15.75" x14ac:dyDescent="0.25">
      <c r="A1" s="1" t="s">
        <v>63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>B15/B25*100</f>
        <v>5.2754179227185531</v>
      </c>
      <c r="C5" s="37">
        <f t="shared" ref="C5:C9" si="0">C15/C25*100</f>
        <v>6.7995132339519317</v>
      </c>
      <c r="D5" s="57">
        <f t="shared" ref="D5:D11" si="1">C5-B5</f>
        <v>1.5240953112333786</v>
      </c>
      <c r="E5" s="30"/>
    </row>
    <row r="6" spans="1:5" x14ac:dyDescent="0.2">
      <c r="A6" s="38" t="s">
        <v>3</v>
      </c>
      <c r="B6" s="37">
        <f>B16/B26*100</f>
        <v>4.8290972830850132</v>
      </c>
      <c r="C6" s="37">
        <f t="shared" si="0"/>
        <v>3.3782569631626238</v>
      </c>
      <c r="D6" s="57">
        <f t="shared" si="1"/>
        <v>-1.4508403199223894</v>
      </c>
      <c r="E6" s="30"/>
    </row>
    <row r="7" spans="1:5" x14ac:dyDescent="0.2">
      <c r="A7" s="38" t="s">
        <v>22</v>
      </c>
      <c r="B7" s="37">
        <f>B17/B27*100</f>
        <v>8.4876208645883029</v>
      </c>
      <c r="C7" s="37">
        <f t="shared" si="0"/>
        <v>8.5615891623144122</v>
      </c>
      <c r="D7" s="57">
        <f t="shared" si="1"/>
        <v>7.3968297726109355E-2</v>
      </c>
      <c r="E7" s="30"/>
    </row>
    <row r="8" spans="1:5" x14ac:dyDescent="0.2">
      <c r="A8" s="38" t="s">
        <v>4</v>
      </c>
      <c r="B8" s="37">
        <f>B18/B28*100</f>
        <v>7.8784822891718136</v>
      </c>
      <c r="C8" s="37">
        <f t="shared" si="0"/>
        <v>10.086149768058316</v>
      </c>
      <c r="D8" s="57">
        <f t="shared" si="1"/>
        <v>2.2076674788865027</v>
      </c>
      <c r="E8" s="30"/>
    </row>
    <row r="9" spans="1:5" x14ac:dyDescent="0.2">
      <c r="A9" s="38" t="s">
        <v>5</v>
      </c>
      <c r="B9" s="37">
        <f>B19/B29*100</f>
        <v>6.2079471880157424</v>
      </c>
      <c r="C9" s="37">
        <f t="shared" si="0"/>
        <v>6.9534632034632029</v>
      </c>
      <c r="D9" s="57">
        <f t="shared" si="1"/>
        <v>0.74551601544746049</v>
      </c>
      <c r="E9" s="30"/>
    </row>
    <row r="10" spans="1:5" x14ac:dyDescent="0.2">
      <c r="A10" s="38" t="s">
        <v>6</v>
      </c>
      <c r="B10" s="37">
        <f>B5</f>
        <v>5.2754179227185531</v>
      </c>
      <c r="C10" s="37">
        <f>C5</f>
        <v>6.7995132339519317</v>
      </c>
      <c r="D10" s="57">
        <f t="shared" si="1"/>
        <v>1.5240953112333786</v>
      </c>
      <c r="E10" s="30"/>
    </row>
    <row r="11" spans="1:5" x14ac:dyDescent="0.2">
      <c r="A11" s="23" t="s">
        <v>7</v>
      </c>
      <c r="B11" s="29">
        <f>B21/B31*100</f>
        <v>7.0307818263298891</v>
      </c>
      <c r="C11" s="48">
        <f>C21/C31*100</f>
        <v>7.0995670463712006</v>
      </c>
      <c r="D11" s="21">
        <f t="shared" si="1"/>
        <v>6.878522004131149E-2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385</v>
      </c>
      <c r="C15" s="34">
        <v>447</v>
      </c>
      <c r="D15" s="59">
        <f>C15-B15</f>
        <v>62</v>
      </c>
      <c r="E15" s="30"/>
    </row>
    <row r="16" spans="1:5" x14ac:dyDescent="0.2">
      <c r="A16" s="38" t="s">
        <v>3</v>
      </c>
      <c r="B16" s="34">
        <v>1102</v>
      </c>
      <c r="C16" s="34">
        <v>752</v>
      </c>
      <c r="D16" s="59">
        <f>C16-B16</f>
        <v>-350</v>
      </c>
      <c r="E16" s="30"/>
    </row>
    <row r="17" spans="1:5" x14ac:dyDescent="0.2">
      <c r="A17" s="38" t="s">
        <v>22</v>
      </c>
      <c r="B17" s="34">
        <v>3915</v>
      </c>
      <c r="C17" s="34">
        <v>3754</v>
      </c>
      <c r="D17" s="59">
        <f>C17-B17</f>
        <v>-161</v>
      </c>
      <c r="E17" s="30"/>
    </row>
    <row r="18" spans="1:5" x14ac:dyDescent="0.2">
      <c r="A18" s="38" t="s">
        <v>4</v>
      </c>
      <c r="B18" s="34">
        <v>625</v>
      </c>
      <c r="C18" s="34">
        <v>761</v>
      </c>
      <c r="D18" s="59">
        <f>C18-B18</f>
        <v>136</v>
      </c>
      <c r="E18" s="34"/>
    </row>
    <row r="19" spans="1:5" x14ac:dyDescent="0.2">
      <c r="A19" s="38" t="s">
        <v>5</v>
      </c>
      <c r="B19" s="35">
        <v>489</v>
      </c>
      <c r="C19" s="35">
        <v>514</v>
      </c>
      <c r="D19" s="59">
        <f>C19-B19</f>
        <v>25</v>
      </c>
      <c r="E19" s="30"/>
    </row>
    <row r="20" spans="1:5" x14ac:dyDescent="0.2">
      <c r="A20" s="38" t="s">
        <v>6</v>
      </c>
      <c r="B20" s="36">
        <f>B10/100*B30</f>
        <v>131.88544806796384</v>
      </c>
      <c r="C20" s="36">
        <f>C10/100*C30</f>
        <v>169.9878308487983</v>
      </c>
      <c r="D20" s="59">
        <f t="shared" ref="D20:D21" si="2">C20-B20</f>
        <v>38.102382780834461</v>
      </c>
      <c r="E20" s="30"/>
    </row>
    <row r="21" spans="1:5" x14ac:dyDescent="0.2">
      <c r="A21" s="23" t="s">
        <v>7</v>
      </c>
      <c r="B21" s="25">
        <f>SUM(B15:B20)</f>
        <v>6647.8854480679638</v>
      </c>
      <c r="C21" s="25">
        <f>SUM(C15:C20)</f>
        <v>6397.9878308487987</v>
      </c>
      <c r="D21" s="26">
        <f t="shared" si="2"/>
        <v>-249.89761721916511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7298</v>
      </c>
      <c r="C25" s="34">
        <v>6574</v>
      </c>
      <c r="D25" s="59">
        <f t="shared" ref="D25:D31" si="3">C25-B25</f>
        <v>-724</v>
      </c>
      <c r="E25" s="30"/>
    </row>
    <row r="26" spans="1:5" x14ac:dyDescent="0.2">
      <c r="A26" s="38" t="s">
        <v>3</v>
      </c>
      <c r="B26" s="34">
        <v>22820</v>
      </c>
      <c r="C26" s="34">
        <v>22260</v>
      </c>
      <c r="D26" s="59">
        <f t="shared" si="3"/>
        <v>-560</v>
      </c>
      <c r="E26" s="30"/>
    </row>
    <row r="27" spans="1:5" x14ac:dyDescent="0.2">
      <c r="A27" s="38" t="s">
        <v>22</v>
      </c>
      <c r="B27" s="34">
        <v>46126</v>
      </c>
      <c r="C27" s="34">
        <v>43847</v>
      </c>
      <c r="D27" s="59">
        <f t="shared" si="3"/>
        <v>-2279</v>
      </c>
      <c r="E27" s="30"/>
    </row>
    <row r="28" spans="1:5" x14ac:dyDescent="0.2">
      <c r="A28" s="38" t="s">
        <v>4</v>
      </c>
      <c r="B28" s="34">
        <v>7933</v>
      </c>
      <c r="C28" s="34">
        <v>7545</v>
      </c>
      <c r="D28" s="59">
        <f t="shared" si="3"/>
        <v>-388</v>
      </c>
      <c r="E28" s="34"/>
    </row>
    <row r="29" spans="1:5" x14ac:dyDescent="0.2">
      <c r="A29" s="38" t="s">
        <v>5</v>
      </c>
      <c r="B29" s="34">
        <v>7877</v>
      </c>
      <c r="C29" s="34">
        <v>7392</v>
      </c>
      <c r="D29" s="59">
        <f t="shared" si="3"/>
        <v>-485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</row>
    <row r="31" spans="1:5" x14ac:dyDescent="0.2">
      <c r="A31" s="23" t="s">
        <v>7</v>
      </c>
      <c r="B31" s="25">
        <f>SUM(B25:B30)</f>
        <v>94554</v>
      </c>
      <c r="C31" s="25">
        <f>SUM(C25:C30)</f>
        <v>90118</v>
      </c>
      <c r="D31" s="26">
        <f t="shared" si="3"/>
        <v>-4436</v>
      </c>
      <c r="E31" s="30"/>
    </row>
    <row r="32" spans="1:5" x14ac:dyDescent="0.2">
      <c r="A32" s="58"/>
      <c r="B32" s="60"/>
      <c r="C32" s="60"/>
      <c r="D32" s="61"/>
      <c r="E32" s="30"/>
    </row>
    <row r="33" spans="1:17" x14ac:dyDescent="0.2">
      <c r="A33" s="33"/>
      <c r="B33" s="30"/>
      <c r="C33" s="30"/>
      <c r="D33" s="30"/>
      <c r="E33" s="30"/>
    </row>
    <row r="35" spans="1:17" x14ac:dyDescent="0.2">
      <c r="A35" t="s">
        <v>13</v>
      </c>
    </row>
    <row r="36" spans="1:17" x14ac:dyDescent="0.2">
      <c r="A36" s="30" t="s">
        <v>24</v>
      </c>
    </row>
    <row r="38" spans="1:17" x14ac:dyDescent="0.2">
      <c r="A38" s="30" t="s">
        <v>64</v>
      </c>
      <c r="B38">
        <v>2012</v>
      </c>
      <c r="C38" s="30" t="s">
        <v>25</v>
      </c>
    </row>
    <row r="39" spans="1:17" ht="13.5" thickBot="1" x14ac:dyDescent="0.25"/>
    <row r="40" spans="1:17" x14ac:dyDescent="0.2">
      <c r="A40" s="62">
        <v>2012</v>
      </c>
      <c r="B40" s="63" t="str">
        <f>A38</f>
        <v>UGE 35</v>
      </c>
      <c r="C40" s="63"/>
      <c r="D40" s="64"/>
      <c r="E40" s="63" t="str">
        <f>A38</f>
        <v>UGE 35</v>
      </c>
      <c r="F40" s="63"/>
      <c r="G40" s="64"/>
      <c r="H40" s="63" t="str">
        <f>A38</f>
        <v>UGE 35</v>
      </c>
      <c r="I40" s="63"/>
      <c r="J40" s="64"/>
      <c r="K40" s="63" t="str">
        <f>B40</f>
        <v>UGE 35</v>
      </c>
      <c r="L40" s="63"/>
      <c r="M40" s="64"/>
      <c r="N40" s="63" t="str">
        <f>A38</f>
        <v>UGE 35</v>
      </c>
      <c r="O40" s="63"/>
      <c r="P40" s="65"/>
      <c r="Q40" s="4"/>
    </row>
    <row r="41" spans="1:17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7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7" x14ac:dyDescent="0.2">
      <c r="A43" s="45" t="s">
        <v>17</v>
      </c>
      <c r="B43" s="6">
        <f>C43/D43*100</f>
        <v>7.4527252502780863</v>
      </c>
      <c r="C43" s="35">
        <v>134</v>
      </c>
      <c r="D43" s="40">
        <v>1798</v>
      </c>
      <c r="E43" s="6">
        <f>F43/G43*100</f>
        <v>6.9001029866117403</v>
      </c>
      <c r="F43" s="35">
        <v>134</v>
      </c>
      <c r="G43" s="40">
        <v>1942</v>
      </c>
      <c r="H43" s="6">
        <f>I43/J43*100</f>
        <v>4.2050784408863011</v>
      </c>
      <c r="I43" s="35">
        <v>260</v>
      </c>
      <c r="J43" s="39">
        <v>6183</v>
      </c>
      <c r="K43" s="6">
        <f t="shared" ref="K43:K48" si="4">L43/M43*100</f>
        <v>10.089752441069139</v>
      </c>
      <c r="L43" s="35">
        <v>1023</v>
      </c>
      <c r="M43" s="39">
        <v>10139</v>
      </c>
      <c r="N43" s="6">
        <f>O43/P43*100</f>
        <v>7.7310337952347723</v>
      </c>
      <c r="O43" s="14">
        <f t="shared" ref="O43:P47" si="5">I43+F43+C43+L43</f>
        <v>1551</v>
      </c>
      <c r="P43" s="15">
        <f t="shared" si="5"/>
        <v>20062</v>
      </c>
    </row>
    <row r="44" spans="1:17" x14ac:dyDescent="0.2">
      <c r="A44" s="11" t="s">
        <v>18</v>
      </c>
      <c r="B44" s="6">
        <f t="shared" ref="B44:B47" si="6">C44/D44*100</f>
        <v>8.4172661870503589</v>
      </c>
      <c r="C44" s="35">
        <v>117</v>
      </c>
      <c r="D44" s="40">
        <v>1390</v>
      </c>
      <c r="E44" s="6">
        <f>F44/G44*100</f>
        <v>5.6151419558359628</v>
      </c>
      <c r="F44" s="35">
        <v>89</v>
      </c>
      <c r="G44" s="40">
        <v>1585</v>
      </c>
      <c r="H44" s="6">
        <f t="shared" ref="H44:H47" si="7">I44/J44*100</f>
        <v>4.0027137042062417</v>
      </c>
      <c r="I44" s="35">
        <v>118</v>
      </c>
      <c r="J44" s="40">
        <v>2948</v>
      </c>
      <c r="K44" s="6">
        <f t="shared" si="4"/>
        <v>9.09392999556934</v>
      </c>
      <c r="L44" s="35">
        <v>821</v>
      </c>
      <c r="M44" s="40">
        <v>9028</v>
      </c>
      <c r="N44" s="6">
        <f t="shared" ref="N44:N48" si="8">O44/P44*100</f>
        <v>7.6583506119991966</v>
      </c>
      <c r="O44" s="14">
        <f t="shared" si="5"/>
        <v>1145</v>
      </c>
      <c r="P44" s="15">
        <f t="shared" si="5"/>
        <v>14951</v>
      </c>
    </row>
    <row r="45" spans="1:17" x14ac:dyDescent="0.2">
      <c r="A45" s="46" t="s">
        <v>23</v>
      </c>
      <c r="B45" s="6">
        <f t="shared" si="6"/>
        <v>7.4458483754512637</v>
      </c>
      <c r="C45" s="35">
        <v>165</v>
      </c>
      <c r="D45" s="40">
        <v>2216</v>
      </c>
      <c r="E45" s="6">
        <f t="shared" ref="E45:E46" si="9">F45/G45*100</f>
        <v>8.1232492997198875</v>
      </c>
      <c r="F45" s="35">
        <v>116</v>
      </c>
      <c r="G45" s="40">
        <v>1428</v>
      </c>
      <c r="H45" s="6">
        <f t="shared" si="7"/>
        <v>3.4578918014500837</v>
      </c>
      <c r="I45" s="47">
        <v>186</v>
      </c>
      <c r="J45" s="40">
        <v>5379</v>
      </c>
      <c r="K45" s="6">
        <f t="shared" si="4"/>
        <v>8.5210179689405638</v>
      </c>
      <c r="L45" s="35">
        <v>1048</v>
      </c>
      <c r="M45" s="40">
        <v>12299</v>
      </c>
      <c r="N45" s="6">
        <f t="shared" si="8"/>
        <v>7.1053372103930217</v>
      </c>
      <c r="O45" s="14">
        <f t="shared" si="5"/>
        <v>1515</v>
      </c>
      <c r="P45" s="15">
        <f t="shared" si="5"/>
        <v>21322</v>
      </c>
    </row>
    <row r="46" spans="1:17" x14ac:dyDescent="0.2">
      <c r="A46" s="11" t="s">
        <v>19</v>
      </c>
      <c r="B46" s="6">
        <f t="shared" si="6"/>
        <v>4.4030482641828961</v>
      </c>
      <c r="C46" s="35">
        <v>52</v>
      </c>
      <c r="D46" s="40">
        <v>1181</v>
      </c>
      <c r="E46" s="6">
        <f t="shared" si="9"/>
        <v>6.6707844348363192</v>
      </c>
      <c r="F46" s="35">
        <v>108</v>
      </c>
      <c r="G46" s="40">
        <v>1619</v>
      </c>
      <c r="H46" s="6">
        <f t="shared" si="7"/>
        <v>2.7052065962571801</v>
      </c>
      <c r="I46" s="47">
        <v>146</v>
      </c>
      <c r="J46" s="40">
        <v>5397</v>
      </c>
      <c r="K46" s="6">
        <f t="shared" si="4"/>
        <v>7.8936992350760988</v>
      </c>
      <c r="L46" s="35">
        <v>1001</v>
      </c>
      <c r="M46" s="40">
        <v>12681</v>
      </c>
      <c r="N46" s="6">
        <f t="shared" si="8"/>
        <v>6.260178177986397</v>
      </c>
      <c r="O46" s="14">
        <f t="shared" si="5"/>
        <v>1307</v>
      </c>
      <c r="P46" s="15">
        <f t="shared" si="5"/>
        <v>20878</v>
      </c>
    </row>
    <row r="47" spans="1:17" ht="13.5" thickBot="1" x14ac:dyDescent="0.25">
      <c r="A47" s="12" t="s">
        <v>20</v>
      </c>
      <c r="B47" s="6">
        <f t="shared" si="6"/>
        <v>5.7001239157372989</v>
      </c>
      <c r="C47" s="35">
        <v>46</v>
      </c>
      <c r="D47" s="40">
        <v>807</v>
      </c>
      <c r="E47" s="6"/>
      <c r="F47" s="35"/>
      <c r="G47" s="40"/>
      <c r="H47" s="6">
        <f t="shared" si="7"/>
        <v>1.7849553761155972</v>
      </c>
      <c r="I47" s="35">
        <v>42</v>
      </c>
      <c r="J47" s="40">
        <v>2353</v>
      </c>
      <c r="K47" s="43">
        <f t="shared" si="4"/>
        <v>8.5852311939268446</v>
      </c>
      <c r="L47" s="35">
        <v>622</v>
      </c>
      <c r="M47" s="49">
        <v>7245</v>
      </c>
      <c r="N47" s="6">
        <f t="shared" si="8"/>
        <v>6.823642479577126</v>
      </c>
      <c r="O47" s="14">
        <f t="shared" si="5"/>
        <v>710</v>
      </c>
      <c r="P47" s="15">
        <f t="shared" si="5"/>
        <v>10405</v>
      </c>
    </row>
    <row r="48" spans="1:17" ht="13.5" thickBot="1" x14ac:dyDescent="0.25">
      <c r="A48" s="41" t="s">
        <v>12</v>
      </c>
      <c r="B48" s="18">
        <f>C48/D48*100</f>
        <v>6.9534632034632029</v>
      </c>
      <c r="C48" s="16">
        <f>SUM(C43:C47)</f>
        <v>514</v>
      </c>
      <c r="D48" s="16">
        <f>SUM(D43:D47)</f>
        <v>7392</v>
      </c>
      <c r="E48" s="19">
        <f>F48/G48*100</f>
        <v>6.7995132339519317</v>
      </c>
      <c r="F48" s="16">
        <f>SUM(F43:F47)</f>
        <v>447</v>
      </c>
      <c r="G48" s="16">
        <f>SUM(G43:G47)</f>
        <v>6574</v>
      </c>
      <c r="H48" s="19">
        <f>I48/J48*100</f>
        <v>3.3782569631626238</v>
      </c>
      <c r="I48" s="16">
        <f>SUM(I43:I47)</f>
        <v>752</v>
      </c>
      <c r="J48" s="17">
        <f>SUM(J43:J47)</f>
        <v>22260</v>
      </c>
      <c r="K48" s="44">
        <f t="shared" si="4"/>
        <v>8.7854140722291412</v>
      </c>
      <c r="L48" s="16">
        <f>SUM(L43:L47)</f>
        <v>4515</v>
      </c>
      <c r="M48" s="16">
        <f>SUM(M43:M47)</f>
        <v>51392</v>
      </c>
      <c r="N48" s="19">
        <f t="shared" si="8"/>
        <v>7.1081284667534064</v>
      </c>
      <c r="O48" s="16">
        <f>SUM(O43:O47)</f>
        <v>6228</v>
      </c>
      <c r="P48" s="20">
        <f>SUM(P43:P47)</f>
        <v>87618</v>
      </c>
    </row>
    <row r="50" spans="1:1" x14ac:dyDescent="0.2">
      <c r="A50" s="3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G21" sqref="G21"/>
    </sheetView>
  </sheetViews>
  <sheetFormatPr defaultRowHeight="12.75" x14ac:dyDescent="0.2"/>
  <sheetData>
    <row r="1" spans="1:5" ht="15.75" x14ac:dyDescent="0.25">
      <c r="A1" s="1" t="s">
        <v>65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>B15/B25*100</f>
        <v>4.9191559331323651</v>
      </c>
      <c r="C5" s="37">
        <f t="shared" ref="C5:C9" si="0">C15/C25*100</f>
        <v>6.9668390629753576</v>
      </c>
      <c r="D5" s="57">
        <f t="shared" ref="D5:D11" si="1">C5-B5</f>
        <v>2.0476831298429925</v>
      </c>
      <c r="E5" s="30"/>
    </row>
    <row r="6" spans="1:5" x14ac:dyDescent="0.2">
      <c r="A6" s="38" t="s">
        <v>3</v>
      </c>
      <c r="B6" s="37">
        <f>B16/B26*100</f>
        <v>4.8290972830850132</v>
      </c>
      <c r="C6" s="37">
        <f t="shared" si="0"/>
        <v>3.7847081589487424</v>
      </c>
      <c r="D6" s="57">
        <f t="shared" si="1"/>
        <v>-1.0443891241362708</v>
      </c>
      <c r="E6" s="30"/>
    </row>
    <row r="7" spans="1:5" x14ac:dyDescent="0.2">
      <c r="A7" s="38" t="s">
        <v>22</v>
      </c>
      <c r="B7" s="37">
        <f>B17/B27*100</f>
        <v>8.631427135458777</v>
      </c>
      <c r="C7" s="37">
        <f t="shared" si="0"/>
        <v>8.6089818843081733</v>
      </c>
      <c r="D7" s="57">
        <f t="shared" si="1"/>
        <v>-2.2445251150603696E-2</v>
      </c>
      <c r="E7" s="30"/>
    </row>
    <row r="8" spans="1:5" x14ac:dyDescent="0.2">
      <c r="A8" s="38" t="s">
        <v>4</v>
      </c>
      <c r="B8" s="37">
        <f>B18/B28*100</f>
        <v>7.5387744724129169</v>
      </c>
      <c r="C8" s="37">
        <f t="shared" si="0"/>
        <v>10.020120724346077</v>
      </c>
      <c r="D8" s="57">
        <f t="shared" si="1"/>
        <v>2.4813462519331599</v>
      </c>
      <c r="E8" s="30"/>
    </row>
    <row r="9" spans="1:5" x14ac:dyDescent="0.2">
      <c r="A9" s="38" t="s">
        <v>5</v>
      </c>
      <c r="B9" s="37">
        <f>B19/B29*100</f>
        <v>6.8046210486225718</v>
      </c>
      <c r="C9" s="37">
        <f t="shared" si="0"/>
        <v>7.2781385281385278</v>
      </c>
      <c r="D9" s="57">
        <f t="shared" si="1"/>
        <v>0.47351747951595602</v>
      </c>
      <c r="E9" s="30"/>
    </row>
    <row r="10" spans="1:5" x14ac:dyDescent="0.2">
      <c r="A10" s="38" t="s">
        <v>6</v>
      </c>
      <c r="B10" s="37">
        <f>B5</f>
        <v>4.9191559331323651</v>
      </c>
      <c r="C10" s="37">
        <f>C5</f>
        <v>6.9668390629753576</v>
      </c>
      <c r="D10" s="57">
        <f t="shared" si="1"/>
        <v>2.0476831298429925</v>
      </c>
      <c r="E10" s="30"/>
    </row>
    <row r="11" spans="1:5" x14ac:dyDescent="0.2">
      <c r="A11" s="23" t="s">
        <v>7</v>
      </c>
      <c r="B11" s="29">
        <f>B21/B31*100</f>
        <v>7.0789372512093713</v>
      </c>
      <c r="C11" s="48">
        <f>C21/C31*100</f>
        <v>7.2536373015285855</v>
      </c>
      <c r="D11" s="21">
        <f t="shared" si="1"/>
        <v>0.17470005031921421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359</v>
      </c>
      <c r="C15" s="34">
        <v>458</v>
      </c>
      <c r="D15" s="59">
        <f>C15-B15</f>
        <v>99</v>
      </c>
      <c r="E15" s="30"/>
    </row>
    <row r="16" spans="1:5" x14ac:dyDescent="0.2">
      <c r="A16" s="38" t="s">
        <v>3</v>
      </c>
      <c r="B16" s="34">
        <v>1102</v>
      </c>
      <c r="C16" s="34">
        <v>841</v>
      </c>
      <c r="D16" s="59">
        <f>C16-B16</f>
        <v>-261</v>
      </c>
      <c r="E16" s="30"/>
    </row>
    <row r="17" spans="1:5" x14ac:dyDescent="0.2">
      <c r="A17" s="38" t="s">
        <v>22</v>
      </c>
      <c r="B17" s="34">
        <v>3950</v>
      </c>
      <c r="C17" s="34">
        <v>3740</v>
      </c>
      <c r="D17" s="59">
        <f>C17-B17</f>
        <v>-210</v>
      </c>
      <c r="E17" s="30"/>
    </row>
    <row r="18" spans="1:5" x14ac:dyDescent="0.2">
      <c r="A18" s="38" t="s">
        <v>4</v>
      </c>
      <c r="B18" s="34">
        <v>593</v>
      </c>
      <c r="C18" s="34">
        <v>747</v>
      </c>
      <c r="D18" s="59">
        <f>C18-B18</f>
        <v>154</v>
      </c>
      <c r="E18" s="34"/>
    </row>
    <row r="19" spans="1:5" x14ac:dyDescent="0.2">
      <c r="A19" s="38" t="s">
        <v>5</v>
      </c>
      <c r="B19" s="35">
        <v>536</v>
      </c>
      <c r="C19" s="35">
        <v>538</v>
      </c>
      <c r="D19" s="59">
        <f>C19-B19</f>
        <v>2</v>
      </c>
      <c r="E19" s="30"/>
    </row>
    <row r="20" spans="1:5" x14ac:dyDescent="0.2">
      <c r="A20" s="38" t="s">
        <v>6</v>
      </c>
      <c r="B20" s="36">
        <f>B10/100*B30</f>
        <v>122.97889832830913</v>
      </c>
      <c r="C20" s="36">
        <f>C10/100*C30</f>
        <v>174.17097657438396</v>
      </c>
      <c r="D20" s="59">
        <f t="shared" ref="D20:D21" si="2">C20-B20</f>
        <v>51.192078246074828</v>
      </c>
      <c r="E20" s="30"/>
    </row>
    <row r="21" spans="1:5" x14ac:dyDescent="0.2">
      <c r="A21" s="23" t="s">
        <v>7</v>
      </c>
      <c r="B21" s="25">
        <f>SUM(B15:B20)</f>
        <v>6662.9788983283088</v>
      </c>
      <c r="C21" s="25">
        <f>SUM(C15:C20)</f>
        <v>6498.1709765743835</v>
      </c>
      <c r="D21" s="26">
        <f t="shared" si="2"/>
        <v>-164.80792175392526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7298</v>
      </c>
      <c r="C25" s="34">
        <v>6574</v>
      </c>
      <c r="D25" s="59">
        <f t="shared" ref="D25:D31" si="3">C25-B25</f>
        <v>-724</v>
      </c>
      <c r="E25" s="30"/>
    </row>
    <row r="26" spans="1:5" x14ac:dyDescent="0.2">
      <c r="A26" s="38" t="s">
        <v>3</v>
      </c>
      <c r="B26" s="34">
        <v>22820</v>
      </c>
      <c r="C26" s="34">
        <v>22221</v>
      </c>
      <c r="D26" s="59">
        <f t="shared" si="3"/>
        <v>-599</v>
      </c>
      <c r="E26" s="30"/>
    </row>
    <row r="27" spans="1:5" x14ac:dyDescent="0.2">
      <c r="A27" s="38" t="s">
        <v>22</v>
      </c>
      <c r="B27" s="34">
        <v>45763</v>
      </c>
      <c r="C27" s="34">
        <v>43443</v>
      </c>
      <c r="D27" s="59">
        <f t="shared" si="3"/>
        <v>-2320</v>
      </c>
      <c r="E27" s="30"/>
    </row>
    <row r="28" spans="1:5" x14ac:dyDescent="0.2">
      <c r="A28" s="38" t="s">
        <v>4</v>
      </c>
      <c r="B28" s="34">
        <v>7866</v>
      </c>
      <c r="C28" s="34">
        <v>7455</v>
      </c>
      <c r="D28" s="59">
        <f t="shared" si="3"/>
        <v>-411</v>
      </c>
      <c r="E28" s="34"/>
    </row>
    <row r="29" spans="1:5" x14ac:dyDescent="0.2">
      <c r="A29" s="38" t="s">
        <v>5</v>
      </c>
      <c r="B29" s="34">
        <v>7877</v>
      </c>
      <c r="C29" s="34">
        <v>7392</v>
      </c>
      <c r="D29" s="59">
        <f t="shared" si="3"/>
        <v>-485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</row>
    <row r="31" spans="1:5" x14ac:dyDescent="0.2">
      <c r="A31" s="23" t="s">
        <v>7</v>
      </c>
      <c r="B31" s="25">
        <f>SUM(B25:B30)</f>
        <v>94124</v>
      </c>
      <c r="C31" s="25">
        <f>SUM(C25:C30)</f>
        <v>89585</v>
      </c>
      <c r="D31" s="26">
        <f t="shared" si="3"/>
        <v>-4539</v>
      </c>
      <c r="E31" s="30"/>
    </row>
    <row r="32" spans="1:5" x14ac:dyDescent="0.2">
      <c r="A32" s="58"/>
      <c r="B32" s="60"/>
      <c r="C32" s="60"/>
      <c r="D32" s="61"/>
      <c r="E32" s="30"/>
    </row>
    <row r="33" spans="1:17" x14ac:dyDescent="0.2">
      <c r="A33" s="33"/>
      <c r="B33" s="30"/>
      <c r="C33" s="30"/>
      <c r="D33" s="30"/>
      <c r="E33" s="30"/>
    </row>
    <row r="35" spans="1:17" x14ac:dyDescent="0.2">
      <c r="A35" t="s">
        <v>13</v>
      </c>
    </row>
    <row r="36" spans="1:17" x14ac:dyDescent="0.2">
      <c r="A36" s="30" t="s">
        <v>24</v>
      </c>
    </row>
    <row r="38" spans="1:17" x14ac:dyDescent="0.2">
      <c r="A38" s="30" t="s">
        <v>66</v>
      </c>
      <c r="B38">
        <v>2012</v>
      </c>
      <c r="C38" s="30" t="s">
        <v>25</v>
      </c>
    </row>
    <row r="39" spans="1:17" ht="13.5" thickBot="1" x14ac:dyDescent="0.25"/>
    <row r="40" spans="1:17" x14ac:dyDescent="0.2">
      <c r="A40" s="62">
        <v>2012</v>
      </c>
      <c r="B40" s="63" t="str">
        <f>A38</f>
        <v>UGE 37</v>
      </c>
      <c r="C40" s="63"/>
      <c r="D40" s="64"/>
      <c r="E40" s="63" t="str">
        <f>A38</f>
        <v>UGE 37</v>
      </c>
      <c r="F40" s="63"/>
      <c r="G40" s="64"/>
      <c r="H40" s="63" t="str">
        <f>A38</f>
        <v>UGE 37</v>
      </c>
      <c r="I40" s="63"/>
      <c r="J40" s="64"/>
      <c r="K40" s="63" t="str">
        <f>B40</f>
        <v>UGE 37</v>
      </c>
      <c r="L40" s="63"/>
      <c r="M40" s="64"/>
      <c r="N40" s="63" t="str">
        <f>A38</f>
        <v>UGE 37</v>
      </c>
      <c r="O40" s="63"/>
      <c r="P40" s="65"/>
      <c r="Q40" s="4"/>
    </row>
    <row r="41" spans="1:17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7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7" x14ac:dyDescent="0.2">
      <c r="A43" s="45" t="s">
        <v>17</v>
      </c>
      <c r="B43" s="6">
        <f>C43/D43*100</f>
        <v>7.5083426028921023</v>
      </c>
      <c r="C43" s="35">
        <v>135</v>
      </c>
      <c r="D43" s="40">
        <v>1798</v>
      </c>
      <c r="E43" s="6">
        <f>F43/G43*100</f>
        <v>6.5911431513903187</v>
      </c>
      <c r="F43" s="35">
        <v>128</v>
      </c>
      <c r="G43" s="40">
        <v>1942</v>
      </c>
      <c r="H43" s="6">
        <f>I43/J43*100</f>
        <v>4.8570500324886288</v>
      </c>
      <c r="I43" s="35">
        <v>299</v>
      </c>
      <c r="J43" s="39">
        <v>6156</v>
      </c>
      <c r="K43" s="6">
        <f t="shared" ref="K43:K48" si="4">L43/M43*100</f>
        <v>10.586594960661289</v>
      </c>
      <c r="L43" s="35">
        <v>1063</v>
      </c>
      <c r="M43" s="39">
        <v>10041</v>
      </c>
      <c r="N43" s="6">
        <f>O43/P43*100</f>
        <v>8.1506746250689677</v>
      </c>
      <c r="O43" s="14">
        <f t="shared" ref="O43:P47" si="5">I43+F43+C43+L43</f>
        <v>1625</v>
      </c>
      <c r="P43" s="15">
        <f t="shared" si="5"/>
        <v>19937</v>
      </c>
    </row>
    <row r="44" spans="1:17" x14ac:dyDescent="0.2">
      <c r="A44" s="11" t="s">
        <v>18</v>
      </c>
      <c r="B44" s="6">
        <f t="shared" ref="B44:B47" si="6">C44/D44*100</f>
        <v>8.9928057553956826</v>
      </c>
      <c r="C44" s="35">
        <v>125</v>
      </c>
      <c r="D44" s="40">
        <v>1390</v>
      </c>
      <c r="E44" s="6">
        <f>F44/G44*100</f>
        <v>6.5615141955835972</v>
      </c>
      <c r="F44" s="35">
        <v>104</v>
      </c>
      <c r="G44" s="40">
        <v>1585</v>
      </c>
      <c r="H44" s="6">
        <f t="shared" ref="H44:H47" si="7">I44/J44*100</f>
        <v>4.6148625721072278</v>
      </c>
      <c r="I44" s="35">
        <v>136</v>
      </c>
      <c r="J44" s="40">
        <v>2947</v>
      </c>
      <c r="K44" s="6">
        <f t="shared" si="4"/>
        <v>8.9799574515731706</v>
      </c>
      <c r="L44" s="35">
        <v>802</v>
      </c>
      <c r="M44" s="40">
        <v>8931</v>
      </c>
      <c r="N44" s="6">
        <f t="shared" ref="N44:N48" si="8">O44/P44*100</f>
        <v>7.8569985861442131</v>
      </c>
      <c r="O44" s="14">
        <f t="shared" si="5"/>
        <v>1167</v>
      </c>
      <c r="P44" s="15">
        <f t="shared" si="5"/>
        <v>14853</v>
      </c>
    </row>
    <row r="45" spans="1:17" x14ac:dyDescent="0.2">
      <c r="A45" s="46" t="s">
        <v>23</v>
      </c>
      <c r="B45" s="6">
        <f t="shared" si="6"/>
        <v>7.4458483754512637</v>
      </c>
      <c r="C45" s="35">
        <v>165</v>
      </c>
      <c r="D45" s="40">
        <v>2216</v>
      </c>
      <c r="E45" s="6">
        <f t="shared" ref="E45:E46" si="9">F45/G45*100</f>
        <v>7.9831932773109235</v>
      </c>
      <c r="F45" s="35">
        <v>114</v>
      </c>
      <c r="G45" s="40">
        <v>1428</v>
      </c>
      <c r="H45" s="6">
        <f t="shared" si="7"/>
        <v>3.8490145035329117</v>
      </c>
      <c r="I45" s="47">
        <v>207</v>
      </c>
      <c r="J45" s="40">
        <v>5378</v>
      </c>
      <c r="K45" s="6">
        <f t="shared" si="4"/>
        <v>8.3517925998851421</v>
      </c>
      <c r="L45" s="35">
        <v>1018</v>
      </c>
      <c r="M45" s="40">
        <v>12189</v>
      </c>
      <c r="N45" s="6">
        <f t="shared" si="8"/>
        <v>7.0906605063410497</v>
      </c>
      <c r="O45" s="14">
        <f t="shared" si="5"/>
        <v>1504</v>
      </c>
      <c r="P45" s="15">
        <f t="shared" si="5"/>
        <v>21211</v>
      </c>
    </row>
    <row r="46" spans="1:17" x14ac:dyDescent="0.2">
      <c r="A46" s="11" t="s">
        <v>19</v>
      </c>
      <c r="B46" s="6">
        <f t="shared" si="6"/>
        <v>4.7417442845046569</v>
      </c>
      <c r="C46" s="35">
        <v>56</v>
      </c>
      <c r="D46" s="40">
        <v>1181</v>
      </c>
      <c r="E46" s="6">
        <f t="shared" si="9"/>
        <v>6.9178505250154414</v>
      </c>
      <c r="F46" s="35">
        <v>112</v>
      </c>
      <c r="G46" s="40">
        <v>1619</v>
      </c>
      <c r="H46" s="6">
        <f t="shared" si="7"/>
        <v>2.7654046028210839</v>
      </c>
      <c r="I46" s="47">
        <v>149</v>
      </c>
      <c r="J46" s="40">
        <v>5388</v>
      </c>
      <c r="K46" s="6">
        <f t="shared" si="4"/>
        <v>8.0267558528428093</v>
      </c>
      <c r="L46" s="35">
        <v>1008</v>
      </c>
      <c r="M46" s="40">
        <v>12558</v>
      </c>
      <c r="N46" s="6">
        <f t="shared" si="8"/>
        <v>6.3867733538995468</v>
      </c>
      <c r="O46" s="14">
        <f t="shared" si="5"/>
        <v>1325</v>
      </c>
      <c r="P46" s="15">
        <f t="shared" si="5"/>
        <v>20746</v>
      </c>
    </row>
    <row r="47" spans="1:17" ht="13.5" thickBot="1" x14ac:dyDescent="0.25">
      <c r="A47" s="12" t="s">
        <v>20</v>
      </c>
      <c r="B47" s="6">
        <f t="shared" si="6"/>
        <v>7.0631970260223049</v>
      </c>
      <c r="C47" s="35">
        <v>57</v>
      </c>
      <c r="D47" s="40">
        <v>807</v>
      </c>
      <c r="E47" s="6"/>
      <c r="F47" s="35"/>
      <c r="G47" s="40"/>
      <c r="H47" s="6">
        <f t="shared" si="7"/>
        <v>2.1258503401360542</v>
      </c>
      <c r="I47" s="35">
        <v>50</v>
      </c>
      <c r="J47" s="40">
        <v>2352</v>
      </c>
      <c r="K47" s="43">
        <f t="shared" si="4"/>
        <v>8.3019919208803454</v>
      </c>
      <c r="L47" s="35">
        <v>596</v>
      </c>
      <c r="M47" s="49">
        <v>7179</v>
      </c>
      <c r="N47" s="6">
        <f t="shared" si="8"/>
        <v>6.8001547688140844</v>
      </c>
      <c r="O47" s="14">
        <f t="shared" si="5"/>
        <v>703</v>
      </c>
      <c r="P47" s="15">
        <f t="shared" si="5"/>
        <v>10338</v>
      </c>
    </row>
    <row r="48" spans="1:17" ht="13.5" thickBot="1" x14ac:dyDescent="0.25">
      <c r="A48" s="41" t="s">
        <v>12</v>
      </c>
      <c r="B48" s="18">
        <f>C48/D48*100</f>
        <v>7.2781385281385278</v>
      </c>
      <c r="C48" s="16">
        <f>SUM(C43:C47)</f>
        <v>538</v>
      </c>
      <c r="D48" s="16">
        <f>SUM(D43:D47)</f>
        <v>7392</v>
      </c>
      <c r="E48" s="19">
        <f>F48/G48*100</f>
        <v>6.9668390629753576</v>
      </c>
      <c r="F48" s="16">
        <f>SUM(F43:F47)</f>
        <v>458</v>
      </c>
      <c r="G48" s="16">
        <f>SUM(G43:G47)</f>
        <v>6574</v>
      </c>
      <c r="H48" s="19">
        <f>I48/J48*100</f>
        <v>3.7847081589487424</v>
      </c>
      <c r="I48" s="16">
        <f>SUM(I43:I47)</f>
        <v>841</v>
      </c>
      <c r="J48" s="17">
        <f>SUM(J43:J47)</f>
        <v>22221</v>
      </c>
      <c r="K48" s="44">
        <f t="shared" si="4"/>
        <v>8.8156705567998745</v>
      </c>
      <c r="L48" s="16">
        <f>SUM(L43:L47)</f>
        <v>4487</v>
      </c>
      <c r="M48" s="16">
        <f>SUM(M43:M47)</f>
        <v>50898</v>
      </c>
      <c r="N48" s="19">
        <f t="shared" si="8"/>
        <v>7.261870586208877</v>
      </c>
      <c r="O48" s="16">
        <f>SUM(O43:O47)</f>
        <v>6324</v>
      </c>
      <c r="P48" s="20">
        <f>SUM(P43:P47)</f>
        <v>87085</v>
      </c>
    </row>
    <row r="50" spans="1:1" x14ac:dyDescent="0.2">
      <c r="A50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N12" sqref="N12"/>
    </sheetView>
  </sheetViews>
  <sheetFormatPr defaultRowHeight="12.75" x14ac:dyDescent="0.2"/>
  <cols>
    <col min="1" max="1" width="23.85546875" style="4" customWidth="1"/>
    <col min="2" max="2" width="7.42578125" style="4" customWidth="1"/>
    <col min="3" max="3" width="7.7109375" style="4" customWidth="1"/>
    <col min="4" max="4" width="7.85546875" style="4" customWidth="1"/>
    <col min="5" max="5" width="8.7109375" style="4" customWidth="1"/>
    <col min="6" max="6" width="7.7109375" style="4" customWidth="1"/>
    <col min="7" max="7" width="7.85546875" style="4" customWidth="1"/>
    <col min="8" max="8" width="7.42578125" style="4" customWidth="1"/>
    <col min="9" max="9" width="7.7109375" style="4" customWidth="1"/>
    <col min="10" max="10" width="7.85546875" style="4" customWidth="1"/>
    <col min="11" max="11" width="7.42578125" style="4" customWidth="1"/>
    <col min="12" max="12" width="7.7109375" style="4" customWidth="1"/>
    <col min="13" max="16" width="7.85546875" style="4" customWidth="1"/>
    <col min="17" max="17" width="7.42578125" style="4" customWidth="1"/>
    <col min="18" max="18" width="7.7109375" style="4" customWidth="1"/>
    <col min="19" max="19" width="7.85546875" style="4" customWidth="1"/>
    <col min="20" max="16384" width="9.140625" style="4"/>
  </cols>
  <sheetData>
    <row r="1" spans="1:16" ht="15.75" x14ac:dyDescent="0.25">
      <c r="A1" s="1" t="s">
        <v>31</v>
      </c>
      <c r="B1" s="2"/>
      <c r="C1" s="2"/>
      <c r="D1" s="52"/>
      <c r="E1" s="30"/>
      <c r="F1" s="30"/>
      <c r="G1" s="30"/>
      <c r="H1" s="30"/>
      <c r="I1" s="30"/>
    </row>
    <row r="2" spans="1:16" ht="15.75" x14ac:dyDescent="0.25">
      <c r="A2" s="3" t="s">
        <v>27</v>
      </c>
      <c r="B2" s="53"/>
      <c r="C2" s="53"/>
      <c r="D2" s="54"/>
      <c r="E2" s="30"/>
      <c r="F2" s="30"/>
      <c r="G2" s="30"/>
      <c r="H2" s="30"/>
      <c r="I2" s="30"/>
    </row>
    <row r="3" spans="1:16" x14ac:dyDescent="0.2">
      <c r="A3" s="23" t="s">
        <v>0</v>
      </c>
      <c r="B3" s="24"/>
      <c r="C3" s="47"/>
      <c r="D3" s="55"/>
      <c r="E3" s="30"/>
      <c r="F3" s="30"/>
      <c r="G3" s="30"/>
      <c r="H3" s="30"/>
      <c r="I3" s="30"/>
    </row>
    <row r="4" spans="1:16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  <c r="I4" s="30"/>
    </row>
    <row r="5" spans="1:16" x14ac:dyDescent="0.2">
      <c r="A5" s="38" t="s">
        <v>2</v>
      </c>
      <c r="B5" s="37">
        <f t="shared" ref="B5:C9" si="0">B15/B25*100</f>
        <v>11.612548156301596</v>
      </c>
      <c r="C5" s="37">
        <f t="shared" si="0"/>
        <v>9.2653182629387274</v>
      </c>
      <c r="D5" s="57">
        <f t="shared" ref="D5:D11" si="1">C5-B5</f>
        <v>-2.3472298933628686</v>
      </c>
      <c r="E5" s="30"/>
      <c r="F5" s="30"/>
      <c r="G5" s="30"/>
      <c r="H5" s="30"/>
      <c r="I5" s="30"/>
    </row>
    <row r="6" spans="1:16" x14ac:dyDescent="0.2">
      <c r="A6" s="38" t="s">
        <v>3</v>
      </c>
      <c r="B6" s="37">
        <f t="shared" si="0"/>
        <v>5.664583242274575</v>
      </c>
      <c r="C6" s="37">
        <f t="shared" si="0"/>
        <v>4.5907128381355191</v>
      </c>
      <c r="D6" s="57">
        <f t="shared" si="1"/>
        <v>-1.0738704041390559</v>
      </c>
      <c r="E6" s="30"/>
      <c r="F6" s="30"/>
      <c r="G6" s="30"/>
      <c r="H6" s="30"/>
      <c r="I6" s="30"/>
      <c r="J6" s="50"/>
      <c r="K6" s="50"/>
      <c r="L6" s="50"/>
      <c r="M6" s="50"/>
      <c r="N6" s="50"/>
      <c r="O6" s="50"/>
      <c r="P6" s="50"/>
    </row>
    <row r="7" spans="1:16" x14ac:dyDescent="0.2">
      <c r="A7" s="38" t="s">
        <v>22</v>
      </c>
      <c r="B7" s="37">
        <f t="shared" si="0"/>
        <v>24.476016900008286</v>
      </c>
      <c r="C7" s="37">
        <f t="shared" si="0"/>
        <v>15.316408231687143</v>
      </c>
      <c r="D7" s="57">
        <f t="shared" si="1"/>
        <v>-9.1596086683211428</v>
      </c>
      <c r="E7" s="30"/>
      <c r="F7" s="30"/>
      <c r="G7" s="30"/>
      <c r="H7" s="30"/>
      <c r="I7" s="30"/>
      <c r="J7" s="5"/>
      <c r="K7" s="5"/>
      <c r="L7" s="5"/>
      <c r="M7" s="5"/>
      <c r="N7" s="5"/>
      <c r="O7" s="5"/>
      <c r="P7" s="5"/>
    </row>
    <row r="8" spans="1:16" x14ac:dyDescent="0.2">
      <c r="A8" s="38" t="s">
        <v>4</v>
      </c>
      <c r="B8" s="37">
        <f t="shared" si="0"/>
        <v>35.908865775136206</v>
      </c>
      <c r="C8" s="37">
        <f t="shared" si="0"/>
        <v>23.577443225312582</v>
      </c>
      <c r="D8" s="57">
        <f t="shared" si="1"/>
        <v>-12.331422549823625</v>
      </c>
      <c r="E8" s="30"/>
      <c r="F8" s="30"/>
      <c r="G8" s="30"/>
      <c r="H8" s="30"/>
      <c r="I8" s="30"/>
      <c r="J8" s="35"/>
      <c r="K8" s="6"/>
      <c r="L8" s="35"/>
      <c r="M8" s="35"/>
      <c r="N8" s="6"/>
      <c r="O8" s="14"/>
      <c r="P8" s="14"/>
    </row>
    <row r="9" spans="1:16" x14ac:dyDescent="0.2">
      <c r="A9" s="38" t="s">
        <v>5</v>
      </c>
      <c r="B9" s="37">
        <f t="shared" si="0"/>
        <v>19.608832807570977</v>
      </c>
      <c r="C9" s="37">
        <f t="shared" si="0"/>
        <v>20.289664252797891</v>
      </c>
      <c r="D9" s="57">
        <f t="shared" si="1"/>
        <v>0.68083144522691441</v>
      </c>
      <c r="E9" s="30"/>
      <c r="F9" s="30"/>
      <c r="G9" s="30"/>
      <c r="H9" s="30"/>
      <c r="I9" s="30"/>
      <c r="J9" s="35"/>
      <c r="K9" s="6"/>
      <c r="L9" s="35"/>
      <c r="M9" s="35"/>
      <c r="N9" s="6"/>
      <c r="O9" s="14"/>
      <c r="P9" s="14"/>
    </row>
    <row r="10" spans="1:16" x14ac:dyDescent="0.2">
      <c r="A10" s="38" t="s">
        <v>6</v>
      </c>
      <c r="B10" s="37">
        <f>B5</f>
        <v>11.612548156301596</v>
      </c>
      <c r="C10" s="37">
        <f>C5</f>
        <v>9.2653182629387274</v>
      </c>
      <c r="D10" s="57">
        <f t="shared" si="1"/>
        <v>-2.3472298933628686</v>
      </c>
      <c r="E10" s="30"/>
      <c r="F10" s="30"/>
      <c r="G10" s="30"/>
      <c r="H10" s="30"/>
      <c r="I10" s="30"/>
      <c r="J10" s="35"/>
      <c r="K10" s="6"/>
      <c r="L10" s="35"/>
      <c r="M10" s="35"/>
      <c r="N10" s="6"/>
      <c r="O10" s="14"/>
      <c r="P10" s="14"/>
    </row>
    <row r="11" spans="1:16" x14ac:dyDescent="0.2">
      <c r="A11" s="23" t="s">
        <v>7</v>
      </c>
      <c r="B11" s="29">
        <f>B21/B31*100</f>
        <v>19.29426165137162</v>
      </c>
      <c r="C11" s="48">
        <f>C21/C31*100</f>
        <v>13.193838687884032</v>
      </c>
      <c r="D11" s="21">
        <f t="shared" si="1"/>
        <v>-6.1004229634875884</v>
      </c>
      <c r="E11" s="30"/>
      <c r="F11" s="30"/>
      <c r="G11" s="30"/>
      <c r="H11" s="30"/>
      <c r="I11" s="30"/>
      <c r="J11" s="35"/>
      <c r="K11" s="6"/>
      <c r="L11" s="35"/>
      <c r="M11" s="35"/>
      <c r="N11" s="6"/>
      <c r="O11" s="14"/>
      <c r="P11" s="14"/>
    </row>
    <row r="12" spans="1:16" x14ac:dyDescent="0.2">
      <c r="A12" s="58"/>
      <c r="B12" s="53"/>
      <c r="C12" s="53"/>
      <c r="D12" s="54"/>
      <c r="E12" s="30"/>
      <c r="F12" s="30"/>
      <c r="G12" s="30"/>
      <c r="H12" s="30"/>
      <c r="I12" s="30"/>
      <c r="J12" s="35"/>
      <c r="K12" s="6"/>
      <c r="L12" s="35"/>
      <c r="M12" s="35"/>
      <c r="N12" s="6"/>
      <c r="O12" s="14"/>
      <c r="P12" s="14"/>
    </row>
    <row r="13" spans="1:16" x14ac:dyDescent="0.2">
      <c r="A13" s="23" t="s">
        <v>15</v>
      </c>
      <c r="B13" s="47"/>
      <c r="C13" s="47"/>
      <c r="D13" s="55"/>
      <c r="E13" s="30"/>
      <c r="F13" s="30"/>
      <c r="G13" s="30"/>
      <c r="H13" s="30"/>
      <c r="I13" s="30"/>
      <c r="J13" s="32"/>
      <c r="K13" s="31"/>
      <c r="L13" s="32"/>
      <c r="M13" s="32"/>
      <c r="N13" s="31"/>
      <c r="O13" s="32"/>
      <c r="P13" s="32"/>
    </row>
    <row r="14" spans="1:16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0"/>
      <c r="G14" s="30"/>
      <c r="H14" s="30"/>
      <c r="I14" s="30"/>
    </row>
    <row r="15" spans="1:16" x14ac:dyDescent="0.2">
      <c r="A15" s="38" t="s">
        <v>2</v>
      </c>
      <c r="B15" s="34">
        <v>844</v>
      </c>
      <c r="C15" s="34">
        <v>623</v>
      </c>
      <c r="D15" s="59">
        <f>C15-B15</f>
        <v>-221</v>
      </c>
      <c r="E15" s="30"/>
      <c r="F15" s="30"/>
      <c r="G15" s="30"/>
      <c r="H15" s="30"/>
      <c r="I15" s="30"/>
    </row>
    <row r="16" spans="1:16" x14ac:dyDescent="0.2">
      <c r="A16" s="38" t="s">
        <v>3</v>
      </c>
      <c r="B16" s="34">
        <v>1296</v>
      </c>
      <c r="C16" s="34">
        <v>1042</v>
      </c>
      <c r="D16" s="59">
        <f t="shared" ref="D16:D21" si="2">C16-B16</f>
        <v>-254</v>
      </c>
      <c r="E16" s="30"/>
      <c r="F16" s="30"/>
      <c r="G16" s="30"/>
      <c r="H16" s="30"/>
      <c r="I16" s="30"/>
    </row>
    <row r="17" spans="1:12" x14ac:dyDescent="0.2">
      <c r="A17" s="38" t="s">
        <v>22</v>
      </c>
      <c r="B17" s="34">
        <v>11818</v>
      </c>
      <c r="C17" s="34">
        <v>6944</v>
      </c>
      <c r="D17" s="59">
        <f t="shared" si="2"/>
        <v>-4874</v>
      </c>
      <c r="E17" s="30"/>
      <c r="F17" s="30"/>
      <c r="G17" s="30"/>
      <c r="H17" s="30"/>
      <c r="I17" s="34"/>
    </row>
    <row r="18" spans="1:12" ht="15.75" x14ac:dyDescent="0.25">
      <c r="A18" s="38" t="s">
        <v>4</v>
      </c>
      <c r="B18" s="34">
        <v>2900</v>
      </c>
      <c r="C18" s="34">
        <v>1848</v>
      </c>
      <c r="D18" s="59">
        <f t="shared" si="2"/>
        <v>-1052</v>
      </c>
      <c r="E18" s="30"/>
      <c r="F18" s="30"/>
      <c r="G18" s="34"/>
      <c r="H18" s="30"/>
      <c r="I18" s="30"/>
      <c r="L18" s="51"/>
    </row>
    <row r="19" spans="1:12" x14ac:dyDescent="0.2">
      <c r="A19" s="38" t="s">
        <v>5</v>
      </c>
      <c r="B19" s="35">
        <v>1554</v>
      </c>
      <c r="C19" s="35">
        <v>1541</v>
      </c>
      <c r="D19" s="59">
        <f t="shared" si="2"/>
        <v>-13</v>
      </c>
      <c r="E19" s="30"/>
      <c r="F19" s="30"/>
      <c r="G19" s="34"/>
      <c r="H19" s="30"/>
      <c r="I19" s="30"/>
      <c r="L19" s="47"/>
    </row>
    <row r="20" spans="1:12" x14ac:dyDescent="0.2">
      <c r="A20" s="38" t="s">
        <v>6</v>
      </c>
      <c r="B20" s="36">
        <f>B10/100*B30</f>
        <v>290.31370390753989</v>
      </c>
      <c r="C20" s="36">
        <f>C10/100*C30</f>
        <v>231.63295657346819</v>
      </c>
      <c r="D20" s="59">
        <f t="shared" si="2"/>
        <v>-58.680747334071697</v>
      </c>
      <c r="E20" s="34"/>
      <c r="F20" s="34"/>
      <c r="G20" s="30"/>
      <c r="H20" s="30"/>
      <c r="I20" s="30"/>
      <c r="L20" s="47"/>
    </row>
    <row r="21" spans="1:12" x14ac:dyDescent="0.2">
      <c r="A21" s="23" t="s">
        <v>7</v>
      </c>
      <c r="B21" s="25">
        <f>SUM(B15:B20)</f>
        <v>18702.313703907541</v>
      </c>
      <c r="C21" s="25">
        <f>SUM(C15:C20)</f>
        <v>12229.632956573469</v>
      </c>
      <c r="D21" s="26">
        <f t="shared" si="2"/>
        <v>-6472.6807473340723</v>
      </c>
      <c r="E21" s="30"/>
      <c r="F21" s="34"/>
      <c r="G21" s="30"/>
      <c r="H21" s="30"/>
      <c r="I21" s="34"/>
    </row>
    <row r="22" spans="1:12" x14ac:dyDescent="0.2">
      <c r="A22" s="58"/>
      <c r="B22" s="53"/>
      <c r="C22" s="53"/>
      <c r="D22" s="54"/>
      <c r="E22" s="30"/>
      <c r="F22" s="30"/>
      <c r="G22" s="30"/>
      <c r="H22" s="30"/>
      <c r="I22" s="30"/>
    </row>
    <row r="23" spans="1:12" x14ac:dyDescent="0.2">
      <c r="A23" s="23" t="s">
        <v>8</v>
      </c>
      <c r="B23" s="47"/>
      <c r="C23" s="47"/>
      <c r="D23" s="55"/>
      <c r="E23" s="30"/>
      <c r="F23" s="30"/>
      <c r="G23" s="34"/>
      <c r="H23" s="30"/>
      <c r="I23" s="30"/>
    </row>
    <row r="24" spans="1:12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0"/>
      <c r="G24" s="30"/>
      <c r="H24" s="30"/>
      <c r="I24" s="30"/>
    </row>
    <row r="25" spans="1:12" x14ac:dyDescent="0.2">
      <c r="A25" s="38" t="s">
        <v>2</v>
      </c>
      <c r="B25" s="34">
        <v>7268</v>
      </c>
      <c r="C25" s="34">
        <v>6724</v>
      </c>
      <c r="D25" s="59">
        <f t="shared" ref="D25:D31" si="3">C25-B25</f>
        <v>-544</v>
      </c>
      <c r="E25" s="30"/>
      <c r="F25" s="30"/>
      <c r="G25" s="30"/>
      <c r="H25" s="30"/>
      <c r="I25" s="34"/>
    </row>
    <row r="26" spans="1:12" x14ac:dyDescent="0.2">
      <c r="A26" s="38" t="s">
        <v>3</v>
      </c>
      <c r="B26" s="34">
        <v>22879</v>
      </c>
      <c r="C26" s="34">
        <v>22698</v>
      </c>
      <c r="D26" s="59">
        <f t="shared" si="3"/>
        <v>-181</v>
      </c>
      <c r="E26" s="30"/>
      <c r="F26" s="30"/>
      <c r="G26" s="30"/>
      <c r="H26" s="30"/>
      <c r="I26" s="34"/>
    </row>
    <row r="27" spans="1:12" x14ac:dyDescent="0.2">
      <c r="A27" s="38" t="s">
        <v>22</v>
      </c>
      <c r="B27" s="34">
        <v>48284</v>
      </c>
      <c r="C27" s="34">
        <v>45337</v>
      </c>
      <c r="D27" s="59">
        <f t="shared" si="3"/>
        <v>-2947</v>
      </c>
      <c r="E27" s="30"/>
      <c r="F27" s="30"/>
      <c r="G27" s="34"/>
      <c r="H27" s="30"/>
      <c r="I27" s="34"/>
    </row>
    <row r="28" spans="1:12" x14ac:dyDescent="0.2">
      <c r="A28" s="38" t="s">
        <v>4</v>
      </c>
      <c r="B28" s="34">
        <v>8076</v>
      </c>
      <c r="C28" s="34">
        <v>7838</v>
      </c>
      <c r="D28" s="59">
        <f t="shared" si="3"/>
        <v>-238</v>
      </c>
      <c r="E28" s="30"/>
      <c r="F28" s="30"/>
      <c r="G28" s="34"/>
      <c r="H28" s="30"/>
      <c r="I28" s="34"/>
    </row>
    <row r="29" spans="1:12" x14ac:dyDescent="0.2">
      <c r="A29" s="38" t="s">
        <v>5</v>
      </c>
      <c r="B29" s="34">
        <v>7925</v>
      </c>
      <c r="C29" s="34">
        <v>7595</v>
      </c>
      <c r="D29" s="59">
        <f t="shared" si="3"/>
        <v>-330</v>
      </c>
      <c r="E29" s="30"/>
      <c r="F29" s="30"/>
      <c r="G29" s="34"/>
      <c r="H29" s="30"/>
      <c r="I29" s="34"/>
    </row>
    <row r="30" spans="1:12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0"/>
      <c r="G30" s="34"/>
      <c r="H30" s="30"/>
      <c r="I30" s="34"/>
    </row>
    <row r="31" spans="1:12" x14ac:dyDescent="0.2">
      <c r="A31" s="23" t="s">
        <v>7</v>
      </c>
      <c r="B31" s="25">
        <f>SUM(B25:B30)</f>
        <v>96932</v>
      </c>
      <c r="C31" s="25">
        <f>SUM(C25:C30)</f>
        <v>92692</v>
      </c>
      <c r="D31" s="26">
        <f t="shared" si="3"/>
        <v>-4240</v>
      </c>
      <c r="E31" s="34"/>
      <c r="F31" s="34"/>
      <c r="G31" s="34"/>
      <c r="H31" s="30"/>
      <c r="I31" s="34"/>
    </row>
    <row r="32" spans="1:12" x14ac:dyDescent="0.2">
      <c r="A32" s="58"/>
      <c r="B32" s="60"/>
      <c r="C32" s="60"/>
      <c r="D32" s="61"/>
      <c r="E32" s="30"/>
      <c r="F32" s="30"/>
      <c r="G32" s="34"/>
      <c r="H32" s="30"/>
      <c r="I32" s="30"/>
    </row>
    <row r="33" spans="1:18" x14ac:dyDescent="0.2">
      <c r="A33" s="33" t="s">
        <v>21</v>
      </c>
      <c r="B33" s="30"/>
      <c r="C33" s="30"/>
      <c r="D33" s="30"/>
      <c r="E33" s="30"/>
      <c r="F33" s="30"/>
      <c r="G33" s="34"/>
      <c r="H33" s="30"/>
      <c r="I33" s="30"/>
    </row>
    <row r="34" spans="1:18" x14ac:dyDescent="0.2">
      <c r="A34" s="33" t="s">
        <v>29</v>
      </c>
      <c r="B34" s="30"/>
      <c r="C34" s="30"/>
      <c r="D34" s="30"/>
      <c r="E34" s="30"/>
      <c r="F34" s="30"/>
      <c r="G34" s="34"/>
      <c r="H34" s="34"/>
      <c r="I34" s="30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8" x14ac:dyDescent="0.2">
      <c r="A36" t="s">
        <v>13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 s="30" t="s">
        <v>24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 s="30" t="s">
        <v>32</v>
      </c>
      <c r="B39">
        <v>2012</v>
      </c>
      <c r="C39" s="30" t="s">
        <v>25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3.5" thickBo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 s="62">
        <v>2012</v>
      </c>
      <c r="B41" s="63" t="str">
        <f>A39</f>
        <v>UGE 3</v>
      </c>
      <c r="C41" s="63"/>
      <c r="D41" s="64"/>
      <c r="E41" s="63" t="str">
        <f>A39</f>
        <v>UGE 3</v>
      </c>
      <c r="F41" s="63"/>
      <c r="G41" s="64"/>
      <c r="H41" s="63" t="str">
        <f>A39</f>
        <v>UGE 3</v>
      </c>
      <c r="I41" s="63"/>
      <c r="J41" s="64"/>
      <c r="K41" s="63" t="str">
        <f>B41</f>
        <v>UGE 3</v>
      </c>
      <c r="L41" s="63"/>
      <c r="M41" s="64"/>
      <c r="N41" s="63" t="str">
        <f>A39</f>
        <v>UGE 3</v>
      </c>
      <c r="O41" s="63"/>
      <c r="P41" s="65"/>
    </row>
    <row r="42" spans="1:18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  <c r="Q42"/>
      <c r="R42"/>
    </row>
    <row r="43" spans="1:18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  <c r="Q43"/>
      <c r="R43"/>
    </row>
    <row r="44" spans="1:18" x14ac:dyDescent="0.2">
      <c r="A44" s="45" t="s">
        <v>17</v>
      </c>
      <c r="B44" s="6">
        <f>C44/D44*100</f>
        <v>15.997800989554701</v>
      </c>
      <c r="C44" s="35">
        <v>291</v>
      </c>
      <c r="D44" s="40">
        <v>1819</v>
      </c>
      <c r="E44" s="6">
        <f>F44/G44*100</f>
        <v>9.4614997483643695</v>
      </c>
      <c r="F44" s="35">
        <v>188</v>
      </c>
      <c r="G44" s="40">
        <v>1987</v>
      </c>
      <c r="H44" s="6">
        <f>I44/J44*100</f>
        <v>4.508907457039256</v>
      </c>
      <c r="I44" s="35">
        <v>286</v>
      </c>
      <c r="J44" s="39">
        <v>6343</v>
      </c>
      <c r="K44" s="6">
        <f t="shared" ref="K44:K49" si="4">L44/M44*100</f>
        <v>14.44167783949435</v>
      </c>
      <c r="L44" s="35">
        <v>1508</v>
      </c>
      <c r="M44" s="39">
        <v>10442</v>
      </c>
      <c r="N44" s="6">
        <f>O44/P44*100</f>
        <v>11.038803360691563</v>
      </c>
      <c r="O44" s="14">
        <f t="shared" ref="O44:P48" si="5">I44+F44+C44+L44</f>
        <v>2273</v>
      </c>
      <c r="P44" s="15">
        <f t="shared" si="5"/>
        <v>20591</v>
      </c>
      <c r="Q44"/>
      <c r="R44"/>
    </row>
    <row r="45" spans="1:18" x14ac:dyDescent="0.2">
      <c r="A45" s="11" t="s">
        <v>18</v>
      </c>
      <c r="B45" s="6">
        <f t="shared" ref="B45:B48" si="6">C45/D45*100</f>
        <v>22.245322245322246</v>
      </c>
      <c r="C45" s="35">
        <v>321</v>
      </c>
      <c r="D45" s="40">
        <v>1443</v>
      </c>
      <c r="E45" s="6">
        <f>F45/G45*100</f>
        <v>8.7063151440833852</v>
      </c>
      <c r="F45" s="35">
        <v>142</v>
      </c>
      <c r="G45" s="40">
        <v>1631</v>
      </c>
      <c r="H45" s="6">
        <f t="shared" ref="H45:H48" si="7">I45/J45*100</f>
        <v>6.1932009424436218</v>
      </c>
      <c r="I45" s="35">
        <v>184</v>
      </c>
      <c r="J45" s="40">
        <v>2971</v>
      </c>
      <c r="K45" s="6">
        <f t="shared" si="4"/>
        <v>15.582064117584407</v>
      </c>
      <c r="L45" s="35">
        <v>1463</v>
      </c>
      <c r="M45" s="40">
        <v>9389</v>
      </c>
      <c r="N45" s="6">
        <f t="shared" ref="N45:N49" si="8">O45/P45*100</f>
        <v>13.671115718543476</v>
      </c>
      <c r="O45" s="14">
        <f t="shared" si="5"/>
        <v>2110</v>
      </c>
      <c r="P45" s="15">
        <f t="shared" si="5"/>
        <v>15434</v>
      </c>
      <c r="Q45"/>
      <c r="R45"/>
    </row>
    <row r="46" spans="1:18" x14ac:dyDescent="0.2">
      <c r="A46" s="46" t="s">
        <v>23</v>
      </c>
      <c r="B46" s="6">
        <f t="shared" si="6"/>
        <v>22.762478485370053</v>
      </c>
      <c r="C46" s="35">
        <v>529</v>
      </c>
      <c r="D46" s="40">
        <v>2324</v>
      </c>
      <c r="E46" s="6">
        <f t="shared" ref="E46:E47" si="9">F46/G46*100</f>
        <v>9.273356401384083</v>
      </c>
      <c r="F46" s="35">
        <v>134</v>
      </c>
      <c r="G46" s="40">
        <v>1445</v>
      </c>
      <c r="H46" s="6">
        <f t="shared" si="7"/>
        <v>5.4819386458522423</v>
      </c>
      <c r="I46" s="47">
        <v>302</v>
      </c>
      <c r="J46" s="40">
        <v>5509</v>
      </c>
      <c r="K46" s="6">
        <f t="shared" si="4"/>
        <v>18.465021861336663</v>
      </c>
      <c r="L46" s="35">
        <v>2365</v>
      </c>
      <c r="M46" s="40">
        <v>12808</v>
      </c>
      <c r="N46" s="6">
        <f t="shared" si="8"/>
        <v>15.077424612876936</v>
      </c>
      <c r="O46" s="14">
        <f t="shared" si="5"/>
        <v>3330</v>
      </c>
      <c r="P46" s="15">
        <f t="shared" si="5"/>
        <v>22086</v>
      </c>
      <c r="Q46"/>
      <c r="R46"/>
    </row>
    <row r="47" spans="1:18" x14ac:dyDescent="0.2">
      <c r="A47" s="11" t="s">
        <v>19</v>
      </c>
      <c r="B47" s="6">
        <f t="shared" si="6"/>
        <v>18.106312292358805</v>
      </c>
      <c r="C47" s="35">
        <v>218</v>
      </c>
      <c r="D47" s="40">
        <v>1204</v>
      </c>
      <c r="E47" s="6">
        <f t="shared" si="9"/>
        <v>9.5725466586393733</v>
      </c>
      <c r="F47" s="35">
        <v>159</v>
      </c>
      <c r="G47" s="40">
        <v>1661</v>
      </c>
      <c r="H47" s="6">
        <f t="shared" si="7"/>
        <v>3.4545125700850061</v>
      </c>
      <c r="I47" s="47">
        <v>191</v>
      </c>
      <c r="J47" s="40">
        <v>5529</v>
      </c>
      <c r="K47" s="6">
        <f t="shared" si="4"/>
        <v>15.650640288321449</v>
      </c>
      <c r="L47" s="35">
        <v>2041</v>
      </c>
      <c r="M47" s="40">
        <v>13041</v>
      </c>
      <c r="N47" s="6">
        <f t="shared" si="8"/>
        <v>12.171681828784697</v>
      </c>
      <c r="O47" s="14">
        <f t="shared" si="5"/>
        <v>2609</v>
      </c>
      <c r="P47" s="15">
        <f t="shared" si="5"/>
        <v>21435</v>
      </c>
      <c r="Q47"/>
      <c r="R47"/>
    </row>
    <row r="48" spans="1:18" ht="13.5" thickBot="1" x14ac:dyDescent="0.25">
      <c r="A48" s="12" t="s">
        <v>20</v>
      </c>
      <c r="B48" s="6">
        <f t="shared" si="6"/>
        <v>22.608695652173914</v>
      </c>
      <c r="C48" s="35">
        <v>182</v>
      </c>
      <c r="D48" s="40">
        <v>805</v>
      </c>
      <c r="E48" s="6"/>
      <c r="F48" s="35"/>
      <c r="G48" s="40"/>
      <c r="H48" s="6">
        <f t="shared" si="7"/>
        <v>3.3674339300937763</v>
      </c>
      <c r="I48" s="35">
        <v>79</v>
      </c>
      <c r="J48" s="40">
        <v>2346</v>
      </c>
      <c r="K48" s="43">
        <f t="shared" si="4"/>
        <v>18.879252835223483</v>
      </c>
      <c r="L48" s="35">
        <v>1415</v>
      </c>
      <c r="M48" s="49">
        <v>7495</v>
      </c>
      <c r="N48" s="6">
        <f t="shared" si="8"/>
        <v>15.74300206650385</v>
      </c>
      <c r="O48" s="14">
        <f t="shared" si="5"/>
        <v>1676</v>
      </c>
      <c r="P48" s="15">
        <f t="shared" si="5"/>
        <v>10646</v>
      </c>
      <c r="Q48"/>
      <c r="R48"/>
    </row>
    <row r="49" spans="1:18" ht="13.5" thickBot="1" x14ac:dyDescent="0.25">
      <c r="A49" s="41" t="s">
        <v>12</v>
      </c>
      <c r="B49" s="18">
        <f>C49/D49*100</f>
        <v>20.289664252797891</v>
      </c>
      <c r="C49" s="16">
        <f>SUM(C44:C48)</f>
        <v>1541</v>
      </c>
      <c r="D49" s="16">
        <f>SUM(D44:D48)</f>
        <v>7595</v>
      </c>
      <c r="E49" s="19">
        <f>F49/G49*100</f>
        <v>9.2653182629387274</v>
      </c>
      <c r="F49" s="16">
        <f>SUM(F44:F48)</f>
        <v>623</v>
      </c>
      <c r="G49" s="16">
        <f>SUM(G44:G48)</f>
        <v>6724</v>
      </c>
      <c r="H49" s="19">
        <f>I49/J49*100</f>
        <v>4.5907128381355191</v>
      </c>
      <c r="I49" s="16">
        <f>SUM(I44:I48)</f>
        <v>1042</v>
      </c>
      <c r="J49" s="17">
        <f>SUM(J44:J48)</f>
        <v>22698</v>
      </c>
      <c r="K49" s="44">
        <f t="shared" si="4"/>
        <v>16.534085566525622</v>
      </c>
      <c r="L49" s="16">
        <f>SUM(L44:L48)</f>
        <v>8792</v>
      </c>
      <c r="M49" s="16">
        <f>SUM(M44:M48)</f>
        <v>53175</v>
      </c>
      <c r="N49" s="19">
        <f t="shared" si="8"/>
        <v>13.30273194961859</v>
      </c>
      <c r="O49" s="16">
        <f>SUM(O44:O48)</f>
        <v>11998</v>
      </c>
      <c r="P49" s="20">
        <f>SUM(P44:P48)</f>
        <v>90192</v>
      </c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 s="30" t="s">
        <v>21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 s="33" t="s">
        <v>29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 s="3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I28" sqref="I28"/>
    </sheetView>
  </sheetViews>
  <sheetFormatPr defaultRowHeight="12.75" x14ac:dyDescent="0.2"/>
  <sheetData>
    <row r="1" spans="1:5" ht="15.75" x14ac:dyDescent="0.25">
      <c r="A1" s="1" t="s">
        <v>67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>B15/B25*100</f>
        <v>4.9473828071614054</v>
      </c>
      <c r="C5" s="37">
        <f t="shared" ref="C5:C9" si="0">C15/C25*100</f>
        <v>6.7794028031687992</v>
      </c>
      <c r="D5" s="57">
        <f t="shared" ref="D5:D11" si="1">C5-B5</f>
        <v>1.8320199960073937</v>
      </c>
      <c r="E5" s="30"/>
    </row>
    <row r="6" spans="1:5" x14ac:dyDescent="0.2">
      <c r="A6" s="38" t="s">
        <v>3</v>
      </c>
      <c r="B6" s="37">
        <f>B16/B26*100</f>
        <v>4.8290972830850132</v>
      </c>
      <c r="C6" s="37">
        <f t="shared" si="0"/>
        <v>3.7847081589487424</v>
      </c>
      <c r="D6" s="57">
        <f t="shared" si="1"/>
        <v>-1.0443891241362708</v>
      </c>
      <c r="E6" s="30"/>
    </row>
    <row r="7" spans="1:5" x14ac:dyDescent="0.2">
      <c r="A7" s="38" t="s">
        <v>22</v>
      </c>
      <c r="B7" s="37">
        <f>B17/B27*100</f>
        <v>7.8134873079856195</v>
      </c>
      <c r="C7" s="37">
        <f t="shared" si="0"/>
        <v>8.3551513481236501</v>
      </c>
      <c r="D7" s="57">
        <f t="shared" si="1"/>
        <v>0.5416640401380306</v>
      </c>
      <c r="E7" s="30"/>
    </row>
    <row r="8" spans="1:5" x14ac:dyDescent="0.2">
      <c r="A8" s="38" t="s">
        <v>4</v>
      </c>
      <c r="B8" s="37">
        <f>B18/B28*100</f>
        <v>6.5634124666751292</v>
      </c>
      <c r="C8" s="37">
        <f t="shared" si="0"/>
        <v>9.5276435856146016</v>
      </c>
      <c r="D8" s="57">
        <f t="shared" si="1"/>
        <v>2.9642311189394723</v>
      </c>
      <c r="E8" s="30"/>
    </row>
    <row r="9" spans="1:5" x14ac:dyDescent="0.2">
      <c r="A9" s="38" t="s">
        <v>5</v>
      </c>
      <c r="B9" s="37">
        <f>B19/B29*100</f>
        <v>7.0443910459086894</v>
      </c>
      <c r="C9" s="37">
        <f t="shared" si="0"/>
        <v>7.6191769659106345</v>
      </c>
      <c r="D9" s="57">
        <f t="shared" si="1"/>
        <v>0.57478592000194517</v>
      </c>
      <c r="E9" s="30"/>
    </row>
    <row r="10" spans="1:5" x14ac:dyDescent="0.2">
      <c r="A10" s="38" t="s">
        <v>6</v>
      </c>
      <c r="B10" s="37">
        <f>B5</f>
        <v>4.9473828071614054</v>
      </c>
      <c r="C10" s="37">
        <f>C5</f>
        <v>6.7794028031687992</v>
      </c>
      <c r="D10" s="57">
        <f t="shared" si="1"/>
        <v>1.8320199960073937</v>
      </c>
      <c r="E10" s="30"/>
    </row>
    <row r="11" spans="1:5" x14ac:dyDescent="0.2">
      <c r="A11" s="23" t="s">
        <v>7</v>
      </c>
      <c r="B11" s="29">
        <f>B21/B31*100</f>
        <v>6.6242043451578052</v>
      </c>
      <c r="C11" s="48">
        <f>C21/C31*100</f>
        <v>7.0998918699707954</v>
      </c>
      <c r="D11" s="21">
        <f t="shared" si="1"/>
        <v>0.47568752481299015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362</v>
      </c>
      <c r="C15" s="34">
        <v>445</v>
      </c>
      <c r="D15" s="59">
        <f>C15-B15</f>
        <v>83</v>
      </c>
      <c r="E15" s="30"/>
    </row>
    <row r="16" spans="1:5" x14ac:dyDescent="0.2">
      <c r="A16" s="38" t="s">
        <v>3</v>
      </c>
      <c r="B16" s="34">
        <v>1102</v>
      </c>
      <c r="C16" s="34">
        <v>841</v>
      </c>
      <c r="D16" s="59">
        <f>C16-B16</f>
        <v>-261</v>
      </c>
      <c r="E16" s="30"/>
    </row>
    <row r="17" spans="1:5" x14ac:dyDescent="0.2">
      <c r="A17" s="38" t="s">
        <v>22</v>
      </c>
      <c r="B17" s="34">
        <v>3586</v>
      </c>
      <c r="C17" s="34">
        <v>3638</v>
      </c>
      <c r="D17" s="59">
        <f>C17-B17</f>
        <v>52</v>
      </c>
      <c r="E17" s="30"/>
    </row>
    <row r="18" spans="1:5" x14ac:dyDescent="0.2">
      <c r="A18" s="38" t="s">
        <v>4</v>
      </c>
      <c r="B18" s="34">
        <v>517</v>
      </c>
      <c r="C18" s="34">
        <v>710</v>
      </c>
      <c r="D18" s="59">
        <f>C18-B18</f>
        <v>193</v>
      </c>
      <c r="E18" s="34"/>
    </row>
    <row r="19" spans="1:5" x14ac:dyDescent="0.2">
      <c r="A19" s="38" t="s">
        <v>5</v>
      </c>
      <c r="B19" s="35">
        <v>557</v>
      </c>
      <c r="C19" s="35">
        <v>561</v>
      </c>
      <c r="D19" s="59">
        <f>C19-B19</f>
        <v>4</v>
      </c>
      <c r="E19" s="30"/>
    </row>
    <row r="20" spans="1:5" x14ac:dyDescent="0.2">
      <c r="A20" s="38" t="s">
        <v>6</v>
      </c>
      <c r="B20" s="36">
        <f>B10/100*B30</f>
        <v>123.68457017903513</v>
      </c>
      <c r="C20" s="36">
        <f>C10/100*C30</f>
        <v>169.48507007921998</v>
      </c>
      <c r="D20" s="59">
        <f t="shared" ref="D20:D21" si="2">C20-B20</f>
        <v>45.800499900184846</v>
      </c>
      <c r="E20" s="30"/>
    </row>
    <row r="21" spans="1:5" x14ac:dyDescent="0.2">
      <c r="A21" s="23" t="s">
        <v>7</v>
      </c>
      <c r="B21" s="25">
        <f>SUM(B15:B20)</f>
        <v>6247.6845701790353</v>
      </c>
      <c r="C21" s="25">
        <f>SUM(C15:C20)</f>
        <v>6364.4850700792203</v>
      </c>
      <c r="D21" s="26">
        <f t="shared" si="2"/>
        <v>116.80049990018506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7317</v>
      </c>
      <c r="C25" s="34">
        <v>6564</v>
      </c>
      <c r="D25" s="59">
        <f t="shared" ref="D25:D31" si="3">C25-B25</f>
        <v>-753</v>
      </c>
      <c r="E25" s="30"/>
    </row>
    <row r="26" spans="1:5" x14ac:dyDescent="0.2">
      <c r="A26" s="38" t="s">
        <v>3</v>
      </c>
      <c r="B26" s="34">
        <v>22820</v>
      </c>
      <c r="C26" s="34">
        <v>22221</v>
      </c>
      <c r="D26" s="59">
        <f t="shared" si="3"/>
        <v>-599</v>
      </c>
      <c r="E26" s="30"/>
    </row>
    <row r="27" spans="1:5" x14ac:dyDescent="0.2">
      <c r="A27" s="38" t="s">
        <v>22</v>
      </c>
      <c r="B27" s="34">
        <v>45895</v>
      </c>
      <c r="C27" s="34">
        <v>43542</v>
      </c>
      <c r="D27" s="59">
        <f t="shared" si="3"/>
        <v>-2353</v>
      </c>
      <c r="E27" s="30"/>
    </row>
    <row r="28" spans="1:5" x14ac:dyDescent="0.2">
      <c r="A28" s="38" t="s">
        <v>4</v>
      </c>
      <c r="B28" s="34">
        <v>7877</v>
      </c>
      <c r="C28" s="34">
        <v>7452</v>
      </c>
      <c r="D28" s="59">
        <f t="shared" si="3"/>
        <v>-425</v>
      </c>
      <c r="E28" s="34"/>
    </row>
    <row r="29" spans="1:5" x14ac:dyDescent="0.2">
      <c r="A29" s="38" t="s">
        <v>5</v>
      </c>
      <c r="B29" s="34">
        <v>7907</v>
      </c>
      <c r="C29" s="34">
        <v>7363</v>
      </c>
      <c r="D29" s="59">
        <f t="shared" si="3"/>
        <v>-544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</row>
    <row r="31" spans="1:5" x14ac:dyDescent="0.2">
      <c r="A31" s="23" t="s">
        <v>7</v>
      </c>
      <c r="B31" s="25">
        <f>SUM(B25:B30)</f>
        <v>94316</v>
      </c>
      <c r="C31" s="25">
        <f>SUM(C25:C30)</f>
        <v>89642</v>
      </c>
      <c r="D31" s="26">
        <f t="shared" si="3"/>
        <v>-4674</v>
      </c>
      <c r="E31" s="30"/>
    </row>
    <row r="32" spans="1:5" x14ac:dyDescent="0.2">
      <c r="A32" s="58"/>
      <c r="B32" s="60"/>
      <c r="C32" s="60"/>
      <c r="D32" s="61"/>
      <c r="E32" s="30"/>
    </row>
    <row r="33" spans="1:17" x14ac:dyDescent="0.2">
      <c r="A33" s="33"/>
      <c r="B33" s="30"/>
      <c r="C33" s="30"/>
      <c r="D33" s="30"/>
      <c r="E33" s="30"/>
    </row>
    <row r="35" spans="1:17" x14ac:dyDescent="0.2">
      <c r="A35" t="s">
        <v>13</v>
      </c>
    </row>
    <row r="36" spans="1:17" x14ac:dyDescent="0.2">
      <c r="A36" s="30" t="s">
        <v>24</v>
      </c>
    </row>
    <row r="38" spans="1:17" x14ac:dyDescent="0.2">
      <c r="A38" s="30" t="s">
        <v>68</v>
      </c>
      <c r="B38">
        <v>2012</v>
      </c>
      <c r="C38" s="30" t="s">
        <v>25</v>
      </c>
    </row>
    <row r="39" spans="1:17" ht="13.5" thickBot="1" x14ac:dyDescent="0.25"/>
    <row r="40" spans="1:17" x14ac:dyDescent="0.2">
      <c r="A40" s="62">
        <v>2012</v>
      </c>
      <c r="B40" s="63" t="str">
        <f>A38</f>
        <v>UGE 39</v>
      </c>
      <c r="C40" s="63"/>
      <c r="D40" s="64"/>
      <c r="E40" s="63" t="str">
        <f>A38</f>
        <v>UGE 39</v>
      </c>
      <c r="F40" s="63"/>
      <c r="G40" s="64"/>
      <c r="H40" s="63" t="str">
        <f>A38</f>
        <v>UGE 39</v>
      </c>
      <c r="I40" s="63"/>
      <c r="J40" s="64"/>
      <c r="K40" s="63" t="str">
        <f>B40</f>
        <v>UGE 39</v>
      </c>
      <c r="L40" s="63"/>
      <c r="M40" s="64"/>
      <c r="N40" s="63" t="str">
        <f>A38</f>
        <v>UGE 39</v>
      </c>
      <c r="O40" s="63"/>
      <c r="P40" s="65"/>
      <c r="Q40" s="4"/>
    </row>
    <row r="41" spans="1:17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7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7" x14ac:dyDescent="0.2">
      <c r="A43" s="45" t="s">
        <v>17</v>
      </c>
      <c r="B43" s="6">
        <f>C43/D43*100</f>
        <v>7.5292805354155039</v>
      </c>
      <c r="C43" s="35">
        <v>135</v>
      </c>
      <c r="D43" s="40">
        <v>1793</v>
      </c>
      <c r="E43" s="6">
        <f>F43/G43*100</f>
        <v>6.8772287315333678</v>
      </c>
      <c r="F43" s="35">
        <v>135</v>
      </c>
      <c r="G43" s="40">
        <v>1963</v>
      </c>
      <c r="H43" s="6">
        <f>I43/J43*100</f>
        <v>4.8570500324886288</v>
      </c>
      <c r="I43" s="35">
        <v>299</v>
      </c>
      <c r="J43" s="39">
        <v>6156</v>
      </c>
      <c r="K43" s="6">
        <f t="shared" ref="K43:K48" si="4">L43/M43*100</f>
        <v>10.120051592419884</v>
      </c>
      <c r="L43" s="35">
        <v>1020</v>
      </c>
      <c r="M43" s="39">
        <v>10079</v>
      </c>
      <c r="N43" s="6">
        <f>O43/P43*100</f>
        <v>7.9485768595868143</v>
      </c>
      <c r="O43" s="14">
        <f t="shared" ref="O43:P47" si="5">I43+F43+C43+L43</f>
        <v>1589</v>
      </c>
      <c r="P43" s="15">
        <f t="shared" si="5"/>
        <v>19991</v>
      </c>
    </row>
    <row r="44" spans="1:17" x14ac:dyDescent="0.2">
      <c r="A44" s="11" t="s">
        <v>18</v>
      </c>
      <c r="B44" s="6">
        <f t="shared" ref="B44:B47" si="6">C44/D44*100</f>
        <v>10.143884892086332</v>
      </c>
      <c r="C44" s="35">
        <v>141</v>
      </c>
      <c r="D44" s="40">
        <v>1390</v>
      </c>
      <c r="E44" s="6">
        <f>F44/G44*100</f>
        <v>6.3816209317166557</v>
      </c>
      <c r="F44" s="35">
        <v>100</v>
      </c>
      <c r="G44" s="40">
        <v>1567</v>
      </c>
      <c r="H44" s="6">
        <f t="shared" ref="H44:H47" si="7">I44/J44*100</f>
        <v>4.6148625721072278</v>
      </c>
      <c r="I44" s="35">
        <v>136</v>
      </c>
      <c r="J44" s="40">
        <v>2947</v>
      </c>
      <c r="K44" s="6">
        <f t="shared" si="4"/>
        <v>8.8258295162551672</v>
      </c>
      <c r="L44" s="35">
        <v>790</v>
      </c>
      <c r="M44" s="40">
        <v>8951</v>
      </c>
      <c r="N44" s="6">
        <f t="shared" ref="N44:N48" si="8">O44/P44*100</f>
        <v>7.8559407606866376</v>
      </c>
      <c r="O44" s="14">
        <f t="shared" si="5"/>
        <v>1167</v>
      </c>
      <c r="P44" s="15">
        <f t="shared" si="5"/>
        <v>14855</v>
      </c>
    </row>
    <row r="45" spans="1:17" x14ac:dyDescent="0.2">
      <c r="A45" s="46" t="s">
        <v>23</v>
      </c>
      <c r="B45" s="6">
        <f t="shared" si="6"/>
        <v>7.5420263516583379</v>
      </c>
      <c r="C45" s="35">
        <v>166</v>
      </c>
      <c r="D45" s="40">
        <v>2201</v>
      </c>
      <c r="E45" s="6">
        <f t="shared" ref="E45:E46" si="9">F45/G45*100</f>
        <v>7.7192982456140351</v>
      </c>
      <c r="F45" s="35">
        <v>110</v>
      </c>
      <c r="G45" s="40">
        <v>1425</v>
      </c>
      <c r="H45" s="6">
        <f t="shared" si="7"/>
        <v>3.8490145035329117</v>
      </c>
      <c r="I45" s="47">
        <v>207</v>
      </c>
      <c r="J45" s="40">
        <v>5378</v>
      </c>
      <c r="K45" s="6">
        <f t="shared" si="4"/>
        <v>8.1094364351245094</v>
      </c>
      <c r="L45" s="35">
        <v>990</v>
      </c>
      <c r="M45" s="40">
        <v>12208</v>
      </c>
      <c r="N45" s="6">
        <f t="shared" si="8"/>
        <v>6.9441825381859319</v>
      </c>
      <c r="O45" s="14">
        <f t="shared" si="5"/>
        <v>1473</v>
      </c>
      <c r="P45" s="15">
        <f t="shared" si="5"/>
        <v>21212</v>
      </c>
    </row>
    <row r="46" spans="1:17" x14ac:dyDescent="0.2">
      <c r="A46" s="11" t="s">
        <v>19</v>
      </c>
      <c r="B46" s="6">
        <f t="shared" si="6"/>
        <v>4.9530315969257046</v>
      </c>
      <c r="C46" s="35">
        <v>58</v>
      </c>
      <c r="D46" s="40">
        <v>1171</v>
      </c>
      <c r="E46" s="6">
        <f t="shared" si="9"/>
        <v>6.2150403977625857</v>
      </c>
      <c r="F46" s="35">
        <v>100</v>
      </c>
      <c r="G46" s="40">
        <v>1609</v>
      </c>
      <c r="H46" s="6">
        <f t="shared" si="7"/>
        <v>2.7654046028210839</v>
      </c>
      <c r="I46" s="47">
        <v>149</v>
      </c>
      <c r="J46" s="40">
        <v>5388</v>
      </c>
      <c r="K46" s="6">
        <f t="shared" si="4"/>
        <v>7.7835256665340236</v>
      </c>
      <c r="L46" s="35">
        <v>978</v>
      </c>
      <c r="M46" s="40">
        <v>12565</v>
      </c>
      <c r="N46" s="6">
        <f t="shared" si="8"/>
        <v>6.1978488400135046</v>
      </c>
      <c r="O46" s="14">
        <f t="shared" si="5"/>
        <v>1285</v>
      </c>
      <c r="P46" s="15">
        <f t="shared" si="5"/>
        <v>20733</v>
      </c>
    </row>
    <row r="47" spans="1:17" ht="13.5" thickBot="1" x14ac:dyDescent="0.25">
      <c r="A47" s="12" t="s">
        <v>20</v>
      </c>
      <c r="B47" s="6">
        <f t="shared" si="6"/>
        <v>7.5495049504950495</v>
      </c>
      <c r="C47" s="35">
        <v>61</v>
      </c>
      <c r="D47" s="40">
        <v>808</v>
      </c>
      <c r="E47" s="6"/>
      <c r="F47" s="35"/>
      <c r="G47" s="40"/>
      <c r="H47" s="6">
        <f t="shared" si="7"/>
        <v>2.1258503401360542</v>
      </c>
      <c r="I47" s="35">
        <v>50</v>
      </c>
      <c r="J47" s="40">
        <v>2352</v>
      </c>
      <c r="K47" s="43">
        <f t="shared" si="4"/>
        <v>7.9265748852732578</v>
      </c>
      <c r="L47" s="35">
        <v>570</v>
      </c>
      <c r="M47" s="49">
        <v>7191</v>
      </c>
      <c r="N47" s="6">
        <f t="shared" si="8"/>
        <v>6.5790744855569514</v>
      </c>
      <c r="O47" s="14">
        <f t="shared" si="5"/>
        <v>681</v>
      </c>
      <c r="P47" s="15">
        <f t="shared" si="5"/>
        <v>10351</v>
      </c>
    </row>
    <row r="48" spans="1:17" ht="13.5" thickBot="1" x14ac:dyDescent="0.25">
      <c r="A48" s="41" t="s">
        <v>12</v>
      </c>
      <c r="B48" s="18">
        <f>C48/D48*100</f>
        <v>7.6191769659106345</v>
      </c>
      <c r="C48" s="16">
        <f>SUM(C43:C47)</f>
        <v>561</v>
      </c>
      <c r="D48" s="16">
        <f>SUM(D43:D47)</f>
        <v>7363</v>
      </c>
      <c r="E48" s="19">
        <f>F48/G48*100</f>
        <v>6.7794028031687992</v>
      </c>
      <c r="F48" s="16">
        <f>SUM(F43:F47)</f>
        <v>445</v>
      </c>
      <c r="G48" s="16">
        <f>SUM(G43:G47)</f>
        <v>6564</v>
      </c>
      <c r="H48" s="19">
        <f>I48/J48*100</f>
        <v>3.7847081589487424</v>
      </c>
      <c r="I48" s="16">
        <f>SUM(I43:I47)</f>
        <v>841</v>
      </c>
      <c r="J48" s="17">
        <f>SUM(J43:J47)</f>
        <v>22221</v>
      </c>
      <c r="K48" s="44">
        <f t="shared" si="4"/>
        <v>8.5264933129387757</v>
      </c>
      <c r="L48" s="16">
        <f>SUM(L43:L47)</f>
        <v>4348</v>
      </c>
      <c r="M48" s="16">
        <f>SUM(M43:M47)</f>
        <v>50994</v>
      </c>
      <c r="N48" s="19">
        <f t="shared" si="8"/>
        <v>7.1090863188818254</v>
      </c>
      <c r="O48" s="16">
        <f>SUM(O43:O47)</f>
        <v>6195</v>
      </c>
      <c r="P48" s="20">
        <f>SUM(P43:P47)</f>
        <v>87142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H27" sqref="H27"/>
    </sheetView>
  </sheetViews>
  <sheetFormatPr defaultRowHeight="12.75" x14ac:dyDescent="0.2"/>
  <sheetData>
    <row r="1" spans="1:6" ht="15.75" x14ac:dyDescent="0.25">
      <c r="A1" s="1" t="s">
        <v>69</v>
      </c>
      <c r="B1" s="2"/>
      <c r="C1" s="2"/>
      <c r="D1" s="52"/>
      <c r="E1" s="30"/>
      <c r="F1" s="30"/>
    </row>
    <row r="2" spans="1:6" ht="15.75" x14ac:dyDescent="0.25">
      <c r="A2" s="3" t="s">
        <v>27</v>
      </c>
      <c r="B2" s="53"/>
      <c r="C2" s="53"/>
      <c r="D2" s="54"/>
      <c r="E2" s="30"/>
      <c r="F2" s="30"/>
    </row>
    <row r="3" spans="1:6" x14ac:dyDescent="0.2">
      <c r="A3" s="23" t="s">
        <v>0</v>
      </c>
      <c r="B3" s="24"/>
      <c r="C3" s="47"/>
      <c r="D3" s="55"/>
      <c r="E3" s="30"/>
      <c r="F3" s="30"/>
    </row>
    <row r="4" spans="1:6" x14ac:dyDescent="0.2">
      <c r="A4" s="38"/>
      <c r="B4" s="47">
        <v>2011</v>
      </c>
      <c r="C4" s="47">
        <v>2012</v>
      </c>
      <c r="D4" s="56" t="s">
        <v>1</v>
      </c>
      <c r="E4" s="30"/>
      <c r="F4" s="30"/>
    </row>
    <row r="5" spans="1:6" x14ac:dyDescent="0.2">
      <c r="A5" s="38" t="s">
        <v>2</v>
      </c>
      <c r="B5" s="37">
        <f>B15/B25*100</f>
        <v>4.701380347136805</v>
      </c>
      <c r="C5" s="37">
        <f t="shared" ref="C5:C9" si="0">C15/C25*100</f>
        <v>6.6575258988421693</v>
      </c>
      <c r="D5" s="57">
        <f t="shared" ref="D5:D11" si="1">C5-B5</f>
        <v>1.9561455517053643</v>
      </c>
      <c r="E5" s="30"/>
      <c r="F5" s="30"/>
    </row>
    <row r="6" spans="1:6" x14ac:dyDescent="0.2">
      <c r="A6" s="38" t="s">
        <v>3</v>
      </c>
      <c r="B6" s="37">
        <f>B16/B26*100</f>
        <v>4.7608609881197665</v>
      </c>
      <c r="C6" s="37">
        <f t="shared" si="0"/>
        <v>3.6825024790408367</v>
      </c>
      <c r="D6" s="57">
        <f t="shared" si="1"/>
        <v>-1.0783585090789298</v>
      </c>
      <c r="E6" s="30"/>
      <c r="F6" s="30"/>
    </row>
    <row r="7" spans="1:6" x14ac:dyDescent="0.2">
      <c r="A7" s="38" t="s">
        <v>22</v>
      </c>
      <c r="B7" s="37">
        <f>B17/B27*100</f>
        <v>7.8836115784478675</v>
      </c>
      <c r="C7" s="37">
        <f t="shared" si="0"/>
        <v>8.7926568819012125</v>
      </c>
      <c r="D7" s="57">
        <f t="shared" si="1"/>
        <v>0.909045303453345</v>
      </c>
      <c r="E7" s="30"/>
      <c r="F7" s="30"/>
    </row>
    <row r="8" spans="1:6" x14ac:dyDescent="0.2">
      <c r="A8" s="38" t="s">
        <v>4</v>
      </c>
      <c r="B8" s="37">
        <f>B18/B28*100</f>
        <v>6.8440114899462969</v>
      </c>
      <c r="C8" s="37">
        <f t="shared" si="0"/>
        <v>10.36521282186022</v>
      </c>
      <c r="D8" s="57">
        <f t="shared" si="1"/>
        <v>3.5212013319139235</v>
      </c>
      <c r="E8" s="30"/>
      <c r="F8" s="30"/>
    </row>
    <row r="9" spans="1:6" x14ac:dyDescent="0.2">
      <c r="A9" s="38" t="s">
        <v>5</v>
      </c>
      <c r="B9" s="37">
        <f>B19/B29*100</f>
        <v>7.6640951056026303</v>
      </c>
      <c r="C9" s="37">
        <f t="shared" si="0"/>
        <v>8.3661550998234411</v>
      </c>
      <c r="D9" s="57">
        <f t="shared" si="1"/>
        <v>0.70205999422081078</v>
      </c>
      <c r="E9" s="30"/>
      <c r="F9" s="30"/>
    </row>
    <row r="10" spans="1:6" x14ac:dyDescent="0.2">
      <c r="A10" s="38" t="s">
        <v>6</v>
      </c>
      <c r="B10" s="37">
        <f>B5</f>
        <v>4.701380347136805</v>
      </c>
      <c r="C10" s="37">
        <f>C5</f>
        <v>6.6575258988421693</v>
      </c>
      <c r="D10" s="57">
        <f t="shared" si="1"/>
        <v>1.9561455517053643</v>
      </c>
      <c r="E10" s="30"/>
      <c r="F10" s="30"/>
    </row>
    <row r="11" spans="1:6" x14ac:dyDescent="0.2">
      <c r="A11" s="23" t="s">
        <v>7</v>
      </c>
      <c r="B11" s="29">
        <f>B21/B31*100</f>
        <v>6.6978573175824199</v>
      </c>
      <c r="C11" s="48">
        <f>C21/C31*100</f>
        <v>7.4196723672370641</v>
      </c>
      <c r="D11" s="21">
        <f t="shared" si="1"/>
        <v>0.72181504965464427</v>
      </c>
      <c r="E11" s="30"/>
      <c r="F11" s="30"/>
    </row>
    <row r="12" spans="1:6" x14ac:dyDescent="0.2">
      <c r="A12" s="58"/>
      <c r="B12" s="53"/>
      <c r="C12" s="53"/>
      <c r="D12" s="54"/>
      <c r="E12" s="30"/>
      <c r="F12" s="30"/>
    </row>
    <row r="13" spans="1:6" x14ac:dyDescent="0.2">
      <c r="A13" s="23" t="s">
        <v>15</v>
      </c>
      <c r="B13" s="47"/>
      <c r="C13" s="47"/>
      <c r="D13" s="55"/>
      <c r="E13" s="30"/>
      <c r="F13" s="34"/>
    </row>
    <row r="14" spans="1:6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4"/>
    </row>
    <row r="15" spans="1:6" x14ac:dyDescent="0.2">
      <c r="A15" s="38" t="s">
        <v>2</v>
      </c>
      <c r="B15" s="34">
        <v>344</v>
      </c>
      <c r="C15" s="34">
        <v>437</v>
      </c>
      <c r="D15" s="59">
        <f>C15-B15</f>
        <v>93</v>
      </c>
      <c r="E15" s="30"/>
      <c r="F15" s="34"/>
    </row>
    <row r="16" spans="1:6" x14ac:dyDescent="0.2">
      <c r="A16" s="38" t="s">
        <v>3</v>
      </c>
      <c r="B16" s="34">
        <v>1086</v>
      </c>
      <c r="C16" s="34">
        <v>817</v>
      </c>
      <c r="D16" s="59">
        <f>C16-B16</f>
        <v>-269</v>
      </c>
      <c r="E16" s="30"/>
      <c r="F16" s="34"/>
    </row>
    <row r="17" spans="1:6" x14ac:dyDescent="0.2">
      <c r="A17" s="38" t="s">
        <v>22</v>
      </c>
      <c r="B17" s="34">
        <v>3655</v>
      </c>
      <c r="C17" s="34">
        <v>3870</v>
      </c>
      <c r="D17" s="59">
        <f>C17-B17</f>
        <v>215</v>
      </c>
      <c r="E17" s="30"/>
      <c r="F17" s="34"/>
    </row>
    <row r="18" spans="1:6" x14ac:dyDescent="0.2">
      <c r="A18" s="38" t="s">
        <v>4</v>
      </c>
      <c r="B18" s="34">
        <v>548</v>
      </c>
      <c r="C18" s="34">
        <v>789</v>
      </c>
      <c r="D18" s="59">
        <f>C18-B18</f>
        <v>241</v>
      </c>
      <c r="E18" s="34"/>
      <c r="F18" s="34"/>
    </row>
    <row r="19" spans="1:6" x14ac:dyDescent="0.2">
      <c r="A19" s="38" t="s">
        <v>5</v>
      </c>
      <c r="B19" s="35">
        <v>606</v>
      </c>
      <c r="C19" s="35">
        <v>616</v>
      </c>
      <c r="D19" s="59">
        <f>C19-B19</f>
        <v>10</v>
      </c>
      <c r="E19" s="30"/>
      <c r="F19" s="34"/>
    </row>
    <row r="20" spans="1:6" x14ac:dyDescent="0.2">
      <c r="A20" s="38" t="s">
        <v>6</v>
      </c>
      <c r="B20" s="36">
        <f>B10/100*B30</f>
        <v>117.53450867842012</v>
      </c>
      <c r="C20" s="36">
        <f>C10/100*C30</f>
        <v>166.43814747105424</v>
      </c>
      <c r="D20" s="59">
        <f t="shared" ref="D20:D21" si="2">C20-B20</f>
        <v>48.903638792634112</v>
      </c>
      <c r="E20" s="30"/>
      <c r="F20" s="35"/>
    </row>
    <row r="21" spans="1:6" x14ac:dyDescent="0.2">
      <c r="A21" s="23" t="s">
        <v>7</v>
      </c>
      <c r="B21" s="25">
        <f>SUM(B15:B20)</f>
        <v>6356.53450867842</v>
      </c>
      <c r="C21" s="25">
        <f>SUM(C15:C20)</f>
        <v>6695.4381474710544</v>
      </c>
      <c r="D21" s="26">
        <f t="shared" si="2"/>
        <v>338.90363879263441</v>
      </c>
      <c r="E21" s="30"/>
      <c r="F21" s="35"/>
    </row>
    <row r="22" spans="1:6" x14ac:dyDescent="0.2">
      <c r="A22" s="58"/>
      <c r="B22" s="53"/>
      <c r="C22" s="53"/>
      <c r="D22" s="54"/>
      <c r="E22" s="30"/>
      <c r="F22" s="30"/>
    </row>
    <row r="23" spans="1:6" x14ac:dyDescent="0.2">
      <c r="A23" s="23" t="s">
        <v>8</v>
      </c>
      <c r="B23" s="47"/>
      <c r="C23" s="47"/>
      <c r="D23" s="55"/>
      <c r="E23" s="30"/>
      <c r="F23" s="30"/>
    </row>
    <row r="24" spans="1:6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4"/>
    </row>
    <row r="25" spans="1:6" x14ac:dyDescent="0.2">
      <c r="A25" s="38" t="s">
        <v>2</v>
      </c>
      <c r="B25" s="34">
        <v>7317</v>
      </c>
      <c r="C25" s="34">
        <v>6564</v>
      </c>
      <c r="D25" s="59">
        <f t="shared" ref="D25:D31" si="3">C25-B25</f>
        <v>-753</v>
      </c>
      <c r="E25" s="30"/>
      <c r="F25" s="34"/>
    </row>
    <row r="26" spans="1:6" x14ac:dyDescent="0.2">
      <c r="A26" s="38" t="s">
        <v>3</v>
      </c>
      <c r="B26" s="34">
        <v>22811</v>
      </c>
      <c r="C26" s="34">
        <v>22186</v>
      </c>
      <c r="D26" s="59">
        <f t="shared" si="3"/>
        <v>-625</v>
      </c>
      <c r="E26" s="30"/>
      <c r="F26" s="34"/>
    </row>
    <row r="27" spans="1:6" x14ac:dyDescent="0.2">
      <c r="A27" s="38" t="s">
        <v>22</v>
      </c>
      <c r="B27" s="34">
        <v>46362</v>
      </c>
      <c r="C27" s="34">
        <v>44014</v>
      </c>
      <c r="D27" s="59">
        <f t="shared" si="3"/>
        <v>-2348</v>
      </c>
      <c r="E27" s="30"/>
      <c r="F27" s="34"/>
    </row>
    <row r="28" spans="1:6" x14ac:dyDescent="0.2">
      <c r="A28" s="38" t="s">
        <v>4</v>
      </c>
      <c r="B28" s="34">
        <v>8007</v>
      </c>
      <c r="C28" s="34">
        <v>7612</v>
      </c>
      <c r="D28" s="59">
        <f t="shared" si="3"/>
        <v>-395</v>
      </c>
      <c r="E28" s="34"/>
      <c r="F28" s="34"/>
    </row>
    <row r="29" spans="1:6" x14ac:dyDescent="0.2">
      <c r="A29" s="38" t="s">
        <v>5</v>
      </c>
      <c r="B29" s="34">
        <v>7907</v>
      </c>
      <c r="C29" s="34">
        <v>7363</v>
      </c>
      <c r="D29" s="59">
        <f t="shared" si="3"/>
        <v>-544</v>
      </c>
      <c r="E29" s="30"/>
      <c r="F29" s="34"/>
    </row>
    <row r="30" spans="1:6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4"/>
    </row>
    <row r="31" spans="1:6" x14ac:dyDescent="0.2">
      <c r="A31" s="23" t="s">
        <v>7</v>
      </c>
      <c r="B31" s="25">
        <f>SUM(B25:B30)</f>
        <v>94904</v>
      </c>
      <c r="C31" s="25">
        <f>SUM(C25:C30)</f>
        <v>90239</v>
      </c>
      <c r="D31" s="26">
        <f t="shared" si="3"/>
        <v>-4665</v>
      </c>
      <c r="E31" s="30"/>
      <c r="F31" s="30"/>
    </row>
    <row r="32" spans="1:6" x14ac:dyDescent="0.2">
      <c r="A32" s="58"/>
      <c r="B32" s="60"/>
      <c r="C32" s="60"/>
      <c r="D32" s="61"/>
      <c r="E32" s="30"/>
      <c r="F32" s="30"/>
    </row>
    <row r="33" spans="1:17" x14ac:dyDescent="0.2">
      <c r="A33" s="33"/>
      <c r="B33" s="30"/>
      <c r="C33" s="30"/>
      <c r="D33" s="30"/>
      <c r="E33" s="30"/>
      <c r="F33" s="30"/>
    </row>
    <row r="35" spans="1:17" x14ac:dyDescent="0.2">
      <c r="A35" t="s">
        <v>13</v>
      </c>
    </row>
    <row r="36" spans="1:17" x14ac:dyDescent="0.2">
      <c r="A36" s="30" t="s">
        <v>24</v>
      </c>
    </row>
    <row r="38" spans="1:17" x14ac:dyDescent="0.2">
      <c r="A38" s="30" t="s">
        <v>70</v>
      </c>
      <c r="B38">
        <v>2012</v>
      </c>
      <c r="C38" s="30" t="s">
        <v>25</v>
      </c>
    </row>
    <row r="39" spans="1:17" ht="13.5" thickBot="1" x14ac:dyDescent="0.25"/>
    <row r="40" spans="1:17" x14ac:dyDescent="0.2">
      <c r="A40" s="62">
        <v>2012</v>
      </c>
      <c r="B40" s="63" t="str">
        <f>A38</f>
        <v>UGE 41</v>
      </c>
      <c r="C40" s="63"/>
      <c r="D40" s="64"/>
      <c r="E40" s="63" t="str">
        <f>A38</f>
        <v>UGE 41</v>
      </c>
      <c r="F40" s="63"/>
      <c r="G40" s="64"/>
      <c r="H40" s="63" t="str">
        <f>A38</f>
        <v>UGE 41</v>
      </c>
      <c r="I40" s="63"/>
      <c r="J40" s="64"/>
      <c r="K40" s="63" t="str">
        <f>B40</f>
        <v>UGE 41</v>
      </c>
      <c r="L40" s="63"/>
      <c r="M40" s="64"/>
      <c r="N40" s="63" t="str">
        <f>A38</f>
        <v>UGE 41</v>
      </c>
      <c r="O40" s="63"/>
      <c r="P40" s="65"/>
      <c r="Q40" s="4"/>
    </row>
    <row r="41" spans="1:17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7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7" x14ac:dyDescent="0.2">
      <c r="A43" s="45" t="s">
        <v>17</v>
      </c>
      <c r="B43" s="6">
        <f>C43/D43*100</f>
        <v>8.0870050195203582</v>
      </c>
      <c r="C43" s="35">
        <v>145</v>
      </c>
      <c r="D43" s="40">
        <v>1793</v>
      </c>
      <c r="E43" s="6">
        <f>F43/G43*100</f>
        <v>6.8262862964849722</v>
      </c>
      <c r="F43" s="35">
        <v>134</v>
      </c>
      <c r="G43" s="40">
        <v>1963</v>
      </c>
      <c r="H43" s="6">
        <f>I43/J43*100</f>
        <v>4.7091412742382275</v>
      </c>
      <c r="I43" s="35">
        <v>289</v>
      </c>
      <c r="J43" s="39">
        <v>6137</v>
      </c>
      <c r="K43" s="6">
        <f t="shared" ref="K43:K48" si="4">L43/M43*100</f>
        <v>10.710467489551949</v>
      </c>
      <c r="L43" s="35">
        <v>1102</v>
      </c>
      <c r="M43" s="39">
        <v>10289</v>
      </c>
      <c r="N43" s="6">
        <f>O43/P43*100</f>
        <v>8.2747002279258748</v>
      </c>
      <c r="O43" s="14">
        <f t="shared" ref="O43:P47" si="5">I43+F43+C43+L43</f>
        <v>1670</v>
      </c>
      <c r="P43" s="15">
        <f t="shared" si="5"/>
        <v>20182</v>
      </c>
    </row>
    <row r="44" spans="1:17" x14ac:dyDescent="0.2">
      <c r="A44" s="11" t="s">
        <v>18</v>
      </c>
      <c r="B44" s="6">
        <f t="shared" ref="B44:B47" si="6">C44/D44*100</f>
        <v>10.647482014388489</v>
      </c>
      <c r="C44" s="35">
        <v>148</v>
      </c>
      <c r="D44" s="40">
        <v>1390</v>
      </c>
      <c r="E44" s="6">
        <f>F44/G44*100</f>
        <v>6.5730695596681556</v>
      </c>
      <c r="F44" s="35">
        <v>103</v>
      </c>
      <c r="G44" s="40">
        <v>1567</v>
      </c>
      <c r="H44" s="6">
        <f t="shared" ref="H44:H47" si="7">I44/J44*100</f>
        <v>4.5578231292517009</v>
      </c>
      <c r="I44" s="35">
        <v>134</v>
      </c>
      <c r="J44" s="40">
        <v>2940</v>
      </c>
      <c r="K44" s="6">
        <f t="shared" si="4"/>
        <v>9.3684326954982851</v>
      </c>
      <c r="L44" s="35">
        <v>847</v>
      </c>
      <c r="M44" s="40">
        <v>9041</v>
      </c>
      <c r="N44" s="6">
        <f t="shared" ref="N44:N48" si="8">O44/P44*100</f>
        <v>8.2474226804123703</v>
      </c>
      <c r="O44" s="14">
        <f t="shared" si="5"/>
        <v>1232</v>
      </c>
      <c r="P44" s="15">
        <f t="shared" si="5"/>
        <v>14938</v>
      </c>
    </row>
    <row r="45" spans="1:17" x14ac:dyDescent="0.2">
      <c r="A45" s="46" t="s">
        <v>23</v>
      </c>
      <c r="B45" s="6">
        <f t="shared" si="6"/>
        <v>8.54157201272149</v>
      </c>
      <c r="C45" s="35">
        <v>188</v>
      </c>
      <c r="D45" s="40">
        <v>2201</v>
      </c>
      <c r="E45" s="6">
        <f t="shared" ref="E45:E46" si="9">F45/G45*100</f>
        <v>7.4385964912280711</v>
      </c>
      <c r="F45" s="35">
        <v>106</v>
      </c>
      <c r="G45" s="40">
        <v>1425</v>
      </c>
      <c r="H45" s="6">
        <f t="shared" si="7"/>
        <v>3.532255065997397</v>
      </c>
      <c r="I45" s="47">
        <v>190</v>
      </c>
      <c r="J45" s="40">
        <v>5379</v>
      </c>
      <c r="K45" s="6">
        <f t="shared" si="4"/>
        <v>8.4131104981340261</v>
      </c>
      <c r="L45" s="35">
        <v>1037</v>
      </c>
      <c r="M45" s="40">
        <v>12326</v>
      </c>
      <c r="N45" s="6">
        <f t="shared" si="8"/>
        <v>7.1304673948713138</v>
      </c>
      <c r="O45" s="14">
        <f t="shared" si="5"/>
        <v>1521</v>
      </c>
      <c r="P45" s="15">
        <f t="shared" si="5"/>
        <v>21331</v>
      </c>
    </row>
    <row r="46" spans="1:17" x14ac:dyDescent="0.2">
      <c r="A46" s="11" t="s">
        <v>19</v>
      </c>
      <c r="B46" s="6">
        <f t="shared" si="6"/>
        <v>5.8923996584116134</v>
      </c>
      <c r="C46" s="35">
        <v>69</v>
      </c>
      <c r="D46" s="40">
        <v>1171</v>
      </c>
      <c r="E46" s="6">
        <f t="shared" si="9"/>
        <v>5.8421379738968309</v>
      </c>
      <c r="F46" s="35">
        <v>94</v>
      </c>
      <c r="G46" s="40">
        <v>1609</v>
      </c>
      <c r="H46" s="6">
        <f t="shared" si="7"/>
        <v>2.7891409445890667</v>
      </c>
      <c r="I46" s="47">
        <v>150</v>
      </c>
      <c r="J46" s="40">
        <v>5378</v>
      </c>
      <c r="K46" s="6">
        <f t="shared" si="4"/>
        <v>8.2505126991639059</v>
      </c>
      <c r="L46" s="35">
        <v>1046</v>
      </c>
      <c r="M46" s="40">
        <v>12678</v>
      </c>
      <c r="N46" s="6">
        <f t="shared" si="8"/>
        <v>6.5223651372624296</v>
      </c>
      <c r="O46" s="14">
        <f t="shared" si="5"/>
        <v>1359</v>
      </c>
      <c r="P46" s="15">
        <f t="shared" si="5"/>
        <v>20836</v>
      </c>
    </row>
    <row r="47" spans="1:17" ht="13.5" thickBot="1" x14ac:dyDescent="0.25">
      <c r="A47" s="12" t="s">
        <v>20</v>
      </c>
      <c r="B47" s="6">
        <f t="shared" si="6"/>
        <v>8.1683168316831694</v>
      </c>
      <c r="C47" s="35">
        <v>66</v>
      </c>
      <c r="D47" s="40">
        <v>808</v>
      </c>
      <c r="E47" s="6"/>
      <c r="F47" s="35"/>
      <c r="G47" s="40"/>
      <c r="H47" s="6">
        <f t="shared" si="7"/>
        <v>2.295918367346939</v>
      </c>
      <c r="I47" s="35">
        <v>54</v>
      </c>
      <c r="J47" s="40">
        <v>2352</v>
      </c>
      <c r="K47" s="43">
        <f t="shared" si="4"/>
        <v>8.5984640702139341</v>
      </c>
      <c r="L47" s="35">
        <v>627</v>
      </c>
      <c r="M47" s="49">
        <v>7292</v>
      </c>
      <c r="N47" s="6">
        <f t="shared" si="8"/>
        <v>7.1469575200918483</v>
      </c>
      <c r="O47" s="14">
        <f t="shared" si="5"/>
        <v>747</v>
      </c>
      <c r="P47" s="15">
        <f t="shared" si="5"/>
        <v>10452</v>
      </c>
    </row>
    <row r="48" spans="1:17" ht="13.5" thickBot="1" x14ac:dyDescent="0.25">
      <c r="A48" s="41" t="s">
        <v>12</v>
      </c>
      <c r="B48" s="18">
        <f>C48/D48*100</f>
        <v>8.3661550998234411</v>
      </c>
      <c r="C48" s="16">
        <f>SUM(C43:C47)</f>
        <v>616</v>
      </c>
      <c r="D48" s="16">
        <f>SUM(D43:D47)</f>
        <v>7363</v>
      </c>
      <c r="E48" s="19">
        <f>F48/G48*100</f>
        <v>6.6575258988421693</v>
      </c>
      <c r="F48" s="16">
        <f>SUM(F43:F47)</f>
        <v>437</v>
      </c>
      <c r="G48" s="16">
        <f>SUM(G43:G47)</f>
        <v>6564</v>
      </c>
      <c r="H48" s="19">
        <f>I48/J48*100</f>
        <v>3.6825024790408367</v>
      </c>
      <c r="I48" s="16">
        <f>SUM(I43:I47)</f>
        <v>817</v>
      </c>
      <c r="J48" s="17">
        <f>SUM(J43:J47)</f>
        <v>22186</v>
      </c>
      <c r="K48" s="44">
        <f t="shared" si="4"/>
        <v>9.0245225274086689</v>
      </c>
      <c r="L48" s="16">
        <f>SUM(L43:L47)</f>
        <v>4659</v>
      </c>
      <c r="M48" s="16">
        <f>SUM(M43:M47)</f>
        <v>51626</v>
      </c>
      <c r="N48" s="19">
        <f t="shared" si="8"/>
        <v>7.4413886641060412</v>
      </c>
      <c r="O48" s="16">
        <f>SUM(O43:O47)</f>
        <v>6529</v>
      </c>
      <c r="P48" s="20">
        <f>SUM(P43:P47)</f>
        <v>87739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I19" sqref="I19"/>
    </sheetView>
  </sheetViews>
  <sheetFormatPr defaultRowHeight="12.75" x14ac:dyDescent="0.2"/>
  <sheetData>
    <row r="1" spans="1:5" ht="15.75" x14ac:dyDescent="0.25">
      <c r="A1" s="1" t="s">
        <v>71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>B15/B25*100</f>
        <v>4.5634649542287198</v>
      </c>
      <c r="C5" s="37">
        <f t="shared" ref="C5:C9" si="0">C15/C25*100</f>
        <v>6.1491628614916287</v>
      </c>
      <c r="D5" s="57">
        <f t="shared" ref="D5:D11" si="1">C5-B5</f>
        <v>1.5856979072629089</v>
      </c>
      <c r="E5" s="30"/>
    </row>
    <row r="6" spans="1:5" x14ac:dyDescent="0.2">
      <c r="A6" s="38" t="s">
        <v>3</v>
      </c>
      <c r="B6" s="37">
        <f>B16/B26*100</f>
        <v>4.7608609881197665</v>
      </c>
      <c r="C6" s="37">
        <f t="shared" si="0"/>
        <v>3.6825024790408367</v>
      </c>
      <c r="D6" s="57">
        <f t="shared" si="1"/>
        <v>-1.0783585090789298</v>
      </c>
      <c r="E6" s="30"/>
    </row>
    <row r="7" spans="1:5" x14ac:dyDescent="0.2">
      <c r="A7" s="38" t="s">
        <v>22</v>
      </c>
      <c r="B7" s="37">
        <f>B17/B27*100</f>
        <v>7.6795090645865303</v>
      </c>
      <c r="C7" s="37">
        <f t="shared" si="0"/>
        <v>7.5220835989436292</v>
      </c>
      <c r="D7" s="57">
        <f t="shared" si="1"/>
        <v>-0.15742546564290105</v>
      </c>
      <c r="E7" s="30"/>
    </row>
    <row r="8" spans="1:5" x14ac:dyDescent="0.2">
      <c r="A8" s="38" t="s">
        <v>4</v>
      </c>
      <c r="B8" s="37">
        <f>B18/B28*100</f>
        <v>6.7383422927865979</v>
      </c>
      <c r="C8" s="37">
        <f t="shared" si="0"/>
        <v>8.7647831800262814</v>
      </c>
      <c r="D8" s="57">
        <f t="shared" si="1"/>
        <v>2.0264408872396835</v>
      </c>
      <c r="E8" s="30"/>
    </row>
    <row r="9" spans="1:5" x14ac:dyDescent="0.2">
      <c r="A9" s="38" t="s">
        <v>5</v>
      </c>
      <c r="B9" s="37">
        <f>B19/B29*100</f>
        <v>8.0988593155893529</v>
      </c>
      <c r="C9" s="37">
        <f t="shared" si="0"/>
        <v>9.3592020767864472</v>
      </c>
      <c r="D9" s="57">
        <f t="shared" si="1"/>
        <v>1.2603427611970943</v>
      </c>
      <c r="E9" s="30"/>
    </row>
    <row r="10" spans="1:5" x14ac:dyDescent="0.2">
      <c r="A10" s="38" t="s">
        <v>6</v>
      </c>
      <c r="B10" s="37">
        <f>B5</f>
        <v>4.5634649542287198</v>
      </c>
      <c r="C10" s="37">
        <f>C5</f>
        <v>6.1491628614916287</v>
      </c>
      <c r="D10" s="57">
        <f t="shared" si="1"/>
        <v>1.5856979072629089</v>
      </c>
      <c r="E10" s="30"/>
    </row>
    <row r="11" spans="1:5" x14ac:dyDescent="0.2">
      <c r="A11" s="23" t="s">
        <v>7</v>
      </c>
      <c r="B11" s="29">
        <f>B21/B31*100</f>
        <v>6.6099354668407759</v>
      </c>
      <c r="C11" s="48">
        <f>C21/C31*100</f>
        <v>6.6927044707379855</v>
      </c>
      <c r="D11" s="21">
        <f t="shared" si="1"/>
        <v>8.2769003897209537E-2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334</v>
      </c>
      <c r="C15" s="34">
        <v>404</v>
      </c>
      <c r="D15" s="59">
        <f>C15-B15</f>
        <v>70</v>
      </c>
      <c r="E15" s="30"/>
    </row>
    <row r="16" spans="1:5" x14ac:dyDescent="0.2">
      <c r="A16" s="38" t="s">
        <v>3</v>
      </c>
      <c r="B16" s="34">
        <v>1086</v>
      </c>
      <c r="C16" s="34">
        <v>817</v>
      </c>
      <c r="D16" s="59">
        <f>C16-B16</f>
        <v>-269</v>
      </c>
      <c r="E16" s="30"/>
    </row>
    <row r="17" spans="1:5" x14ac:dyDescent="0.2">
      <c r="A17" s="38" t="s">
        <v>22</v>
      </c>
      <c r="B17" s="34">
        <v>3554</v>
      </c>
      <c r="C17" s="34">
        <v>3304</v>
      </c>
      <c r="D17" s="59">
        <f>C17-B17</f>
        <v>-250</v>
      </c>
      <c r="E17" s="30"/>
    </row>
    <row r="18" spans="1:5" x14ac:dyDescent="0.2">
      <c r="A18" s="38" t="s">
        <v>4</v>
      </c>
      <c r="B18" s="34">
        <v>539</v>
      </c>
      <c r="C18" s="34">
        <v>667</v>
      </c>
      <c r="D18" s="59">
        <f>C18-B18</f>
        <v>128</v>
      </c>
      <c r="E18" s="34"/>
    </row>
    <row r="19" spans="1:5" x14ac:dyDescent="0.2">
      <c r="A19" s="38" t="s">
        <v>5</v>
      </c>
      <c r="B19" s="35">
        <v>639</v>
      </c>
      <c r="C19" s="35">
        <v>685</v>
      </c>
      <c r="D19" s="59">
        <f>C19-B19</f>
        <v>46</v>
      </c>
      <c r="E19" s="30"/>
    </row>
    <row r="20" spans="1:5" x14ac:dyDescent="0.2">
      <c r="A20" s="38" t="s">
        <v>6</v>
      </c>
      <c r="B20" s="36">
        <f>B10/100*B30</f>
        <v>114.086623855718</v>
      </c>
      <c r="C20" s="36">
        <f>C10/100*C30</f>
        <v>153.72907153729071</v>
      </c>
      <c r="D20" s="59">
        <f t="shared" ref="D20:D21" si="2">C20-B20</f>
        <v>39.642447681572705</v>
      </c>
      <c r="E20" s="30"/>
    </row>
    <row r="21" spans="1:5" x14ac:dyDescent="0.2">
      <c r="A21" s="23" t="s">
        <v>7</v>
      </c>
      <c r="B21" s="25">
        <f>SUM(B15:B20)</f>
        <v>6266.0866238557182</v>
      </c>
      <c r="C21" s="25">
        <f>SUM(C15:C20)</f>
        <v>6030.729071537291</v>
      </c>
      <c r="D21" s="26">
        <f t="shared" si="2"/>
        <v>-235.35755231842722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7319</v>
      </c>
      <c r="C25" s="34">
        <v>6570</v>
      </c>
      <c r="D25" s="59">
        <f t="shared" ref="D25:D31" si="3">C25-B25</f>
        <v>-749</v>
      </c>
      <c r="E25" s="30"/>
    </row>
    <row r="26" spans="1:5" x14ac:dyDescent="0.2">
      <c r="A26" s="38" t="s">
        <v>3</v>
      </c>
      <c r="B26" s="34">
        <v>22811</v>
      </c>
      <c r="C26" s="34">
        <v>22186</v>
      </c>
      <c r="D26" s="59">
        <f t="shared" si="3"/>
        <v>-625</v>
      </c>
      <c r="E26" s="30"/>
    </row>
    <row r="27" spans="1:5" x14ac:dyDescent="0.2">
      <c r="A27" s="38" t="s">
        <v>22</v>
      </c>
      <c r="B27" s="34">
        <v>46279</v>
      </c>
      <c r="C27" s="34">
        <v>43924</v>
      </c>
      <c r="D27" s="59">
        <f t="shared" si="3"/>
        <v>-2355</v>
      </c>
      <c r="E27" s="30"/>
    </row>
    <row r="28" spans="1:5" x14ac:dyDescent="0.2">
      <c r="A28" s="38" t="s">
        <v>4</v>
      </c>
      <c r="B28" s="34">
        <v>7999</v>
      </c>
      <c r="C28" s="34">
        <v>7610</v>
      </c>
      <c r="D28" s="59">
        <f t="shared" si="3"/>
        <v>-389</v>
      </c>
      <c r="E28" s="34"/>
    </row>
    <row r="29" spans="1:5" x14ac:dyDescent="0.2">
      <c r="A29" s="38" t="s">
        <v>5</v>
      </c>
      <c r="B29" s="34">
        <v>7890</v>
      </c>
      <c r="C29" s="34">
        <v>7319</v>
      </c>
      <c r="D29" s="59">
        <f t="shared" si="3"/>
        <v>-571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</row>
    <row r="31" spans="1:5" x14ac:dyDescent="0.2">
      <c r="A31" s="23" t="s">
        <v>7</v>
      </c>
      <c r="B31" s="25">
        <f>SUM(B25:B30)</f>
        <v>94798</v>
      </c>
      <c r="C31" s="25">
        <f>SUM(C25:C30)</f>
        <v>90109</v>
      </c>
      <c r="D31" s="26">
        <f t="shared" si="3"/>
        <v>-4689</v>
      </c>
      <c r="E31" s="30"/>
    </row>
    <row r="32" spans="1:5" x14ac:dyDescent="0.2">
      <c r="A32" s="58"/>
      <c r="B32" s="60"/>
      <c r="C32" s="60"/>
      <c r="D32" s="61"/>
      <c r="E32" s="30"/>
    </row>
    <row r="33" spans="1:17" x14ac:dyDescent="0.2">
      <c r="A33" s="33"/>
      <c r="B33" s="30"/>
      <c r="C33" s="30"/>
      <c r="D33" s="30"/>
      <c r="E33" s="30"/>
    </row>
    <row r="35" spans="1:17" x14ac:dyDescent="0.2">
      <c r="A35" t="s">
        <v>13</v>
      </c>
    </row>
    <row r="36" spans="1:17" x14ac:dyDescent="0.2">
      <c r="A36" s="30" t="s">
        <v>24</v>
      </c>
    </row>
    <row r="38" spans="1:17" x14ac:dyDescent="0.2">
      <c r="A38" s="30" t="s">
        <v>72</v>
      </c>
      <c r="B38">
        <v>2012</v>
      </c>
      <c r="C38" s="30" t="s">
        <v>25</v>
      </c>
    </row>
    <row r="39" spans="1:17" ht="13.5" thickBot="1" x14ac:dyDescent="0.25"/>
    <row r="40" spans="1:17" x14ac:dyDescent="0.2">
      <c r="A40" s="62">
        <v>2012</v>
      </c>
      <c r="B40" s="63" t="str">
        <f>A38</f>
        <v>UGE 43</v>
      </c>
      <c r="C40" s="63"/>
      <c r="D40" s="64"/>
      <c r="E40" s="63" t="str">
        <f>A38</f>
        <v>UGE 43</v>
      </c>
      <c r="F40" s="63"/>
      <c r="G40" s="64"/>
      <c r="H40" s="63" t="str">
        <f>A38</f>
        <v>UGE 43</v>
      </c>
      <c r="I40" s="63"/>
      <c r="J40" s="64"/>
      <c r="K40" s="63" t="str">
        <f>B40</f>
        <v>UGE 43</v>
      </c>
      <c r="L40" s="63"/>
      <c r="M40" s="64"/>
      <c r="N40" s="63" t="str">
        <f>A38</f>
        <v>UGE 43</v>
      </c>
      <c r="O40" s="63"/>
      <c r="P40" s="65"/>
      <c r="Q40" s="4"/>
    </row>
    <row r="41" spans="1:17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7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7" x14ac:dyDescent="0.2">
      <c r="A43" s="45" t="s">
        <v>17</v>
      </c>
      <c r="B43" s="6">
        <f>C43/D43*100</f>
        <v>8.7127599775154572</v>
      </c>
      <c r="C43" s="35">
        <v>155</v>
      </c>
      <c r="D43" s="40">
        <v>1779</v>
      </c>
      <c r="E43" s="6">
        <f>F43/G43*100</f>
        <v>6.6633013629480056</v>
      </c>
      <c r="F43" s="35">
        <v>132</v>
      </c>
      <c r="G43" s="40">
        <v>1981</v>
      </c>
      <c r="H43" s="6">
        <f>I43/J43*100</f>
        <v>4.7091412742382275</v>
      </c>
      <c r="I43" s="35">
        <v>289</v>
      </c>
      <c r="J43" s="39">
        <v>6137</v>
      </c>
      <c r="K43" s="6">
        <f t="shared" ref="K43:K48" si="4">L43/M43*100</f>
        <v>8.7075094964449207</v>
      </c>
      <c r="L43" s="35">
        <v>894</v>
      </c>
      <c r="M43" s="39">
        <v>10267</v>
      </c>
      <c r="N43" s="6">
        <f>O43/P43*100</f>
        <v>7.2902201944058724</v>
      </c>
      <c r="O43" s="14">
        <f t="shared" ref="O43:P47" si="5">I43+F43+C43+L43</f>
        <v>1470</v>
      </c>
      <c r="P43" s="15">
        <f t="shared" si="5"/>
        <v>20164</v>
      </c>
    </row>
    <row r="44" spans="1:17" x14ac:dyDescent="0.2">
      <c r="A44" s="11" t="s">
        <v>18</v>
      </c>
      <c r="B44" s="6">
        <f t="shared" ref="B44:B47" si="6">C44/D44*100</f>
        <v>11.803041274438812</v>
      </c>
      <c r="C44" s="35">
        <v>163</v>
      </c>
      <c r="D44" s="40">
        <v>1381</v>
      </c>
      <c r="E44" s="6">
        <f>F44/G44*100</f>
        <v>5.8899676375404528</v>
      </c>
      <c r="F44" s="35">
        <v>91</v>
      </c>
      <c r="G44" s="40">
        <v>1545</v>
      </c>
      <c r="H44" s="6">
        <f t="shared" ref="H44:H47" si="7">I44/J44*100</f>
        <v>4.5578231292517009</v>
      </c>
      <c r="I44" s="35">
        <v>134</v>
      </c>
      <c r="J44" s="40">
        <v>2940</v>
      </c>
      <c r="K44" s="6">
        <f t="shared" si="4"/>
        <v>8.0452127659574462</v>
      </c>
      <c r="L44" s="35">
        <v>726</v>
      </c>
      <c r="M44" s="40">
        <v>9024</v>
      </c>
      <c r="N44" s="6">
        <f t="shared" ref="N44:N48" si="8">O44/P44*100</f>
        <v>7.4815312290127594</v>
      </c>
      <c r="O44" s="14">
        <f t="shared" si="5"/>
        <v>1114</v>
      </c>
      <c r="P44" s="15">
        <f t="shared" si="5"/>
        <v>14890</v>
      </c>
    </row>
    <row r="45" spans="1:17" x14ac:dyDescent="0.2">
      <c r="A45" s="46" t="s">
        <v>23</v>
      </c>
      <c r="B45" s="6">
        <f t="shared" si="6"/>
        <v>9.6539162112932608</v>
      </c>
      <c r="C45" s="35">
        <v>212</v>
      </c>
      <c r="D45" s="40">
        <v>2196</v>
      </c>
      <c r="E45" s="6">
        <f t="shared" ref="E45:E46" si="9">F45/G45*100</f>
        <v>7.0629370629370634</v>
      </c>
      <c r="F45" s="35">
        <v>101</v>
      </c>
      <c r="G45" s="40">
        <v>1430</v>
      </c>
      <c r="H45" s="6">
        <f t="shared" si="7"/>
        <v>3.532255065997397</v>
      </c>
      <c r="I45" s="47">
        <v>190</v>
      </c>
      <c r="J45" s="40">
        <v>5379</v>
      </c>
      <c r="K45" s="6">
        <f t="shared" si="4"/>
        <v>7.5811688311688314</v>
      </c>
      <c r="L45" s="35">
        <v>934</v>
      </c>
      <c r="M45" s="40">
        <v>12320</v>
      </c>
      <c r="N45" s="6">
        <f t="shared" si="8"/>
        <v>6.7385697538100819</v>
      </c>
      <c r="O45" s="14">
        <f t="shared" si="5"/>
        <v>1437</v>
      </c>
      <c r="P45" s="15">
        <f t="shared" si="5"/>
        <v>21325</v>
      </c>
    </row>
    <row r="46" spans="1:17" x14ac:dyDescent="0.2">
      <c r="A46" s="11" t="s">
        <v>19</v>
      </c>
      <c r="B46" s="6">
        <f t="shared" si="6"/>
        <v>6.4377682403433472</v>
      </c>
      <c r="C46" s="35">
        <v>75</v>
      </c>
      <c r="D46" s="40">
        <v>1165</v>
      </c>
      <c r="E46" s="6">
        <f t="shared" si="9"/>
        <v>4.9566294919454776</v>
      </c>
      <c r="F46" s="35">
        <v>80</v>
      </c>
      <c r="G46" s="40">
        <v>1614</v>
      </c>
      <c r="H46" s="6">
        <f t="shared" si="7"/>
        <v>2.7891409445890667</v>
      </c>
      <c r="I46" s="47">
        <v>150</v>
      </c>
      <c r="J46" s="40">
        <v>5378</v>
      </c>
      <c r="K46" s="6">
        <f t="shared" si="4"/>
        <v>6.7840783446532935</v>
      </c>
      <c r="L46" s="35">
        <v>859</v>
      </c>
      <c r="M46" s="40">
        <v>12662</v>
      </c>
      <c r="N46" s="6">
        <f t="shared" si="8"/>
        <v>5.5910466400883809</v>
      </c>
      <c r="O46" s="14">
        <f t="shared" si="5"/>
        <v>1164</v>
      </c>
      <c r="P46" s="15">
        <f t="shared" si="5"/>
        <v>20819</v>
      </c>
    </row>
    <row r="47" spans="1:17" ht="13.5" thickBot="1" x14ac:dyDescent="0.25">
      <c r="A47" s="12" t="s">
        <v>20</v>
      </c>
      <c r="B47" s="6">
        <f t="shared" si="6"/>
        <v>10.025062656641603</v>
      </c>
      <c r="C47" s="35">
        <v>80</v>
      </c>
      <c r="D47" s="40">
        <v>798</v>
      </c>
      <c r="E47" s="6"/>
      <c r="F47" s="35"/>
      <c r="G47" s="40"/>
      <c r="H47" s="6">
        <f t="shared" si="7"/>
        <v>2.295918367346939</v>
      </c>
      <c r="I47" s="35">
        <v>54</v>
      </c>
      <c r="J47" s="40">
        <v>2352</v>
      </c>
      <c r="K47" s="43">
        <f t="shared" si="4"/>
        <v>7.6848918881696733</v>
      </c>
      <c r="L47" s="35">
        <v>558</v>
      </c>
      <c r="M47" s="49">
        <v>7261</v>
      </c>
      <c r="N47" s="6">
        <f t="shared" si="8"/>
        <v>6.6468158678321014</v>
      </c>
      <c r="O47" s="14">
        <f t="shared" si="5"/>
        <v>692</v>
      </c>
      <c r="P47" s="15">
        <f t="shared" si="5"/>
        <v>10411</v>
      </c>
    </row>
    <row r="48" spans="1:17" ht="13.5" thickBot="1" x14ac:dyDescent="0.25">
      <c r="A48" s="41" t="s">
        <v>12</v>
      </c>
      <c r="B48" s="18">
        <f>C48/D48*100</f>
        <v>9.3592020767864472</v>
      </c>
      <c r="C48" s="16">
        <f>SUM(C43:C47)</f>
        <v>685</v>
      </c>
      <c r="D48" s="16">
        <f>SUM(D43:D47)</f>
        <v>7319</v>
      </c>
      <c r="E48" s="19">
        <f>F48/G48*100</f>
        <v>6.1491628614916287</v>
      </c>
      <c r="F48" s="16">
        <f>SUM(F43:F47)</f>
        <v>404</v>
      </c>
      <c r="G48" s="16">
        <f>SUM(G43:G47)</f>
        <v>6570</v>
      </c>
      <c r="H48" s="19">
        <f>I48/J48*100</f>
        <v>3.6825024790408367</v>
      </c>
      <c r="I48" s="16">
        <f>SUM(I43:I47)</f>
        <v>817</v>
      </c>
      <c r="J48" s="17">
        <f>SUM(J43:J47)</f>
        <v>22186</v>
      </c>
      <c r="K48" s="44">
        <f t="shared" si="4"/>
        <v>7.705592424418831</v>
      </c>
      <c r="L48" s="16">
        <f>SUM(L43:L47)</f>
        <v>3971</v>
      </c>
      <c r="M48" s="16">
        <f>SUM(M43:M47)</f>
        <v>51534</v>
      </c>
      <c r="N48" s="19">
        <f t="shared" si="8"/>
        <v>6.708214909427114</v>
      </c>
      <c r="O48" s="16">
        <f>SUM(O43:O47)</f>
        <v>5877</v>
      </c>
      <c r="P48" s="20">
        <f>SUM(P43:P47)</f>
        <v>87609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4" workbookViewId="0">
      <selection activeCell="I43" sqref="I43"/>
    </sheetView>
  </sheetViews>
  <sheetFormatPr defaultRowHeight="12.75" x14ac:dyDescent="0.2"/>
  <sheetData>
    <row r="1" spans="1:5" ht="15.75" x14ac:dyDescent="0.25">
      <c r="A1" s="1" t="s">
        <v>73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>B15/B25*100</f>
        <v>4.7274217789315482</v>
      </c>
      <c r="C5" s="37">
        <f t="shared" ref="C5:C9" si="0">C15/C25*100</f>
        <v>5.9056316590563167</v>
      </c>
      <c r="D5" s="57">
        <f t="shared" ref="D5:D11" si="1">C5-B5</f>
        <v>1.1782098801247685</v>
      </c>
      <c r="E5" s="30"/>
    </row>
    <row r="6" spans="1:5" x14ac:dyDescent="0.2">
      <c r="A6" s="38" t="s">
        <v>3</v>
      </c>
      <c r="B6" s="37">
        <f>B16/B26*100</f>
        <v>4.1893314616599406</v>
      </c>
      <c r="C6" s="37">
        <f t="shared" si="0"/>
        <v>3.4286488684103533</v>
      </c>
      <c r="D6" s="57">
        <f t="shared" si="1"/>
        <v>-0.76068259324958731</v>
      </c>
      <c r="E6" s="30"/>
    </row>
    <row r="7" spans="1:5" x14ac:dyDescent="0.2">
      <c r="A7" s="38" t="s">
        <v>22</v>
      </c>
      <c r="B7" s="37">
        <f>B17/B27*100</f>
        <v>8.0252128143479116</v>
      </c>
      <c r="C7" s="37">
        <f t="shared" si="0"/>
        <v>7.8405876448581076</v>
      </c>
      <c r="D7" s="57">
        <f t="shared" si="1"/>
        <v>-0.18462516948980401</v>
      </c>
      <c r="E7" s="30"/>
    </row>
    <row r="8" spans="1:5" x14ac:dyDescent="0.2">
      <c r="A8" s="38" t="s">
        <v>4</v>
      </c>
      <c r="B8" s="37">
        <f>B18/B28*100</f>
        <v>7.6643706950532238</v>
      </c>
      <c r="C8" s="37">
        <f t="shared" si="0"/>
        <v>9.4157984966372155</v>
      </c>
      <c r="D8" s="57">
        <f t="shared" si="1"/>
        <v>1.7514278015839917</v>
      </c>
      <c r="E8" s="30"/>
    </row>
    <row r="9" spans="1:5" x14ac:dyDescent="0.2">
      <c r="A9" s="38" t="s">
        <v>5</v>
      </c>
      <c r="B9" s="37">
        <f>B19/B29*100</f>
        <v>9.8605830164765518</v>
      </c>
      <c r="C9" s="37">
        <f t="shared" si="0"/>
        <v>11.627271485175571</v>
      </c>
      <c r="D9" s="57">
        <f t="shared" si="1"/>
        <v>1.7666884686990194</v>
      </c>
      <c r="E9" s="30"/>
    </row>
    <row r="10" spans="1:5" x14ac:dyDescent="0.2">
      <c r="A10" s="38" t="s">
        <v>6</v>
      </c>
      <c r="B10" s="37">
        <f>B5</f>
        <v>4.7274217789315482</v>
      </c>
      <c r="C10" s="37">
        <f>C5</f>
        <v>5.9056316590563167</v>
      </c>
      <c r="D10" s="57">
        <f t="shared" si="1"/>
        <v>1.1782098801247685</v>
      </c>
      <c r="E10" s="30"/>
    </row>
    <row r="11" spans="1:5" x14ac:dyDescent="0.2">
      <c r="A11" s="23" t="s">
        <v>7</v>
      </c>
      <c r="B11" s="29">
        <f>B21/B31*100</f>
        <v>6.8818846408329959</v>
      </c>
      <c r="C11" s="48">
        <f>C21/C31*100</f>
        <v>7.0005456573199263</v>
      </c>
      <c r="D11" s="21">
        <f t="shared" si="1"/>
        <v>0.11866101648693039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346</v>
      </c>
      <c r="C15" s="34">
        <v>388</v>
      </c>
      <c r="D15" s="59">
        <f>C15-B15</f>
        <v>42</v>
      </c>
      <c r="E15" s="30"/>
    </row>
    <row r="16" spans="1:5" x14ac:dyDescent="0.2">
      <c r="A16" s="38" t="s">
        <v>3</v>
      </c>
      <c r="B16" s="34">
        <v>955</v>
      </c>
      <c r="C16" s="34">
        <v>759</v>
      </c>
      <c r="D16" s="59">
        <f>C16-B16</f>
        <v>-196</v>
      </c>
      <c r="E16" s="30"/>
    </row>
    <row r="17" spans="1:5" x14ac:dyDescent="0.2">
      <c r="A17" s="38" t="s">
        <v>22</v>
      </c>
      <c r="B17" s="34">
        <v>3705</v>
      </c>
      <c r="C17" s="34">
        <v>3437</v>
      </c>
      <c r="D17" s="59">
        <f>C17-B17</f>
        <v>-268</v>
      </c>
      <c r="E17" s="30"/>
    </row>
    <row r="18" spans="1:5" x14ac:dyDescent="0.2">
      <c r="A18" s="38" t="s">
        <v>4</v>
      </c>
      <c r="B18" s="34">
        <v>612</v>
      </c>
      <c r="C18" s="34">
        <v>714</v>
      </c>
      <c r="D18" s="59">
        <f>C18-B18</f>
        <v>102</v>
      </c>
      <c r="E18" s="34"/>
    </row>
    <row r="19" spans="1:5" x14ac:dyDescent="0.2">
      <c r="A19" s="38" t="s">
        <v>5</v>
      </c>
      <c r="B19" s="35">
        <v>778</v>
      </c>
      <c r="C19" s="35">
        <v>851</v>
      </c>
      <c r="D19" s="59">
        <f>C19-B19</f>
        <v>73</v>
      </c>
      <c r="E19" s="30"/>
    </row>
    <row r="20" spans="1:5" x14ac:dyDescent="0.2">
      <c r="A20" s="38" t="s">
        <v>6</v>
      </c>
      <c r="B20" s="36">
        <f>B10/100*B30</f>
        <v>118.1855444732887</v>
      </c>
      <c r="C20" s="36">
        <f>C10/100*C30</f>
        <v>147.64079147640791</v>
      </c>
      <c r="D20" s="59">
        <f t="shared" ref="D20:D21" si="2">C20-B20</f>
        <v>29.455247003119212</v>
      </c>
      <c r="E20" s="30"/>
    </row>
    <row r="21" spans="1:5" x14ac:dyDescent="0.2">
      <c r="A21" s="23" t="s">
        <v>7</v>
      </c>
      <c r="B21" s="25">
        <f>SUM(B15:B20)</f>
        <v>6514.1855444732882</v>
      </c>
      <c r="C21" s="25">
        <f>SUM(C15:C20)</f>
        <v>6296.6407914764077</v>
      </c>
      <c r="D21" s="26">
        <f t="shared" si="2"/>
        <v>-217.54475299688056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7319</v>
      </c>
      <c r="C25" s="34">
        <v>6570</v>
      </c>
      <c r="D25" s="59">
        <f t="shared" ref="D25:D31" si="3">C25-B25</f>
        <v>-749</v>
      </c>
      <c r="E25" s="30"/>
    </row>
    <row r="26" spans="1:5" x14ac:dyDescent="0.2">
      <c r="A26" s="38" t="s">
        <v>3</v>
      </c>
      <c r="B26" s="34">
        <v>22796</v>
      </c>
      <c r="C26" s="34">
        <v>22137</v>
      </c>
      <c r="D26" s="59">
        <f t="shared" si="3"/>
        <v>-659</v>
      </c>
      <c r="E26" s="30"/>
    </row>
    <row r="27" spans="1:5" x14ac:dyDescent="0.2">
      <c r="A27" s="38" t="s">
        <v>22</v>
      </c>
      <c r="B27" s="34">
        <v>46167</v>
      </c>
      <c r="C27" s="34">
        <v>43836</v>
      </c>
      <c r="D27" s="59">
        <f t="shared" si="3"/>
        <v>-2331</v>
      </c>
      <c r="E27" s="30"/>
    </row>
    <row r="28" spans="1:5" x14ac:dyDescent="0.2">
      <c r="A28" s="38" t="s">
        <v>4</v>
      </c>
      <c r="B28" s="34">
        <v>7985</v>
      </c>
      <c r="C28" s="34">
        <v>7583</v>
      </c>
      <c r="D28" s="59">
        <f t="shared" si="3"/>
        <v>-402</v>
      </c>
      <c r="E28" s="34"/>
    </row>
    <row r="29" spans="1:5" x14ac:dyDescent="0.2">
      <c r="A29" s="38" t="s">
        <v>5</v>
      </c>
      <c r="B29" s="34">
        <v>7890</v>
      </c>
      <c r="C29" s="34">
        <v>7319</v>
      </c>
      <c r="D29" s="59">
        <f t="shared" si="3"/>
        <v>-571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</row>
    <row r="31" spans="1:5" x14ac:dyDescent="0.2">
      <c r="A31" s="23" t="s">
        <v>7</v>
      </c>
      <c r="B31" s="25">
        <f>SUM(B25:B30)</f>
        <v>94657</v>
      </c>
      <c r="C31" s="25">
        <f>SUM(C25:C30)</f>
        <v>89945</v>
      </c>
      <c r="D31" s="26">
        <f t="shared" si="3"/>
        <v>-4712</v>
      </c>
      <c r="E31" s="30"/>
    </row>
    <row r="32" spans="1:5" x14ac:dyDescent="0.2">
      <c r="A32" s="58"/>
      <c r="B32" s="60"/>
      <c r="C32" s="60"/>
      <c r="D32" s="61"/>
      <c r="E32" s="30"/>
    </row>
    <row r="33" spans="1:17" x14ac:dyDescent="0.2">
      <c r="A33" s="33"/>
      <c r="B33" s="30"/>
      <c r="C33" s="30"/>
      <c r="D33" s="30"/>
      <c r="E33" s="30"/>
    </row>
    <row r="35" spans="1:17" x14ac:dyDescent="0.2">
      <c r="A35" t="s">
        <v>13</v>
      </c>
    </row>
    <row r="36" spans="1:17" x14ac:dyDescent="0.2">
      <c r="A36" s="30" t="s">
        <v>24</v>
      </c>
    </row>
    <row r="38" spans="1:17" x14ac:dyDescent="0.2">
      <c r="A38" s="30" t="s">
        <v>74</v>
      </c>
      <c r="B38">
        <v>2012</v>
      </c>
      <c r="C38" s="30" t="s">
        <v>25</v>
      </c>
    </row>
    <row r="39" spans="1:17" ht="13.5" thickBot="1" x14ac:dyDescent="0.25"/>
    <row r="40" spans="1:17" x14ac:dyDescent="0.2">
      <c r="A40" s="62">
        <v>2012</v>
      </c>
      <c r="B40" s="63" t="str">
        <f>A38</f>
        <v>UGE 45</v>
      </c>
      <c r="C40" s="63"/>
      <c r="D40" s="64"/>
      <c r="E40" s="63" t="str">
        <f>A38</f>
        <v>UGE 45</v>
      </c>
      <c r="F40" s="63"/>
      <c r="G40" s="64"/>
      <c r="H40" s="63" t="str">
        <f>A38</f>
        <v>UGE 45</v>
      </c>
      <c r="I40" s="63"/>
      <c r="J40" s="64"/>
      <c r="K40" s="63" t="str">
        <f>B40</f>
        <v>UGE 45</v>
      </c>
      <c r="L40" s="63"/>
      <c r="M40" s="64"/>
      <c r="N40" s="63" t="str">
        <f>A38</f>
        <v>UGE 45</v>
      </c>
      <c r="O40" s="63"/>
      <c r="P40" s="65"/>
      <c r="Q40" s="4"/>
    </row>
    <row r="41" spans="1:17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7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7" x14ac:dyDescent="0.2">
      <c r="A43" s="45" t="s">
        <v>17</v>
      </c>
      <c r="B43" s="6">
        <f>C43/D43*100</f>
        <v>10.623946037099493</v>
      </c>
      <c r="C43" s="35">
        <v>189</v>
      </c>
      <c r="D43" s="40">
        <v>1779</v>
      </c>
      <c r="E43" s="6">
        <f>F43/G43*100</f>
        <v>6.9156991418475515</v>
      </c>
      <c r="F43" s="35">
        <v>137</v>
      </c>
      <c r="G43" s="40">
        <v>1981</v>
      </c>
      <c r="H43" s="6">
        <f>I43/J43*100</f>
        <v>4.5461978740801312</v>
      </c>
      <c r="I43" s="35">
        <v>278</v>
      </c>
      <c r="J43" s="39">
        <v>6115</v>
      </c>
      <c r="K43" s="6">
        <f t="shared" ref="K43:K48" si="4">L43/M43*100</f>
        <v>8.8668030790217287</v>
      </c>
      <c r="L43" s="35">
        <v>910</v>
      </c>
      <c r="M43" s="39">
        <v>10263</v>
      </c>
      <c r="N43" s="6">
        <f>O43/P43*100</f>
        <v>7.5181249379282944</v>
      </c>
      <c r="O43" s="14">
        <f t="shared" ref="O43:P47" si="5">I43+F43+C43+L43</f>
        <v>1514</v>
      </c>
      <c r="P43" s="15">
        <f t="shared" si="5"/>
        <v>20138</v>
      </c>
    </row>
    <row r="44" spans="1:17" x14ac:dyDescent="0.2">
      <c r="A44" s="11" t="s">
        <v>18</v>
      </c>
      <c r="B44" s="6">
        <f t="shared" ref="B44:B47" si="6">C44/D44*100</f>
        <v>13.830557566980447</v>
      </c>
      <c r="C44" s="35">
        <v>191</v>
      </c>
      <c r="D44" s="40">
        <v>1381</v>
      </c>
      <c r="E44" s="6">
        <f>F44/G44*100</f>
        <v>5.4368932038834954</v>
      </c>
      <c r="F44" s="35">
        <v>84</v>
      </c>
      <c r="G44" s="40">
        <v>1545</v>
      </c>
      <c r="H44" s="6">
        <f t="shared" ref="H44:H47" si="7">I44/J44*100</f>
        <v>4.4232732221844167</v>
      </c>
      <c r="I44" s="35">
        <v>130</v>
      </c>
      <c r="J44" s="40">
        <v>2939</v>
      </c>
      <c r="K44" s="6">
        <f t="shared" si="4"/>
        <v>8.6691762621789188</v>
      </c>
      <c r="L44" s="35">
        <v>783</v>
      </c>
      <c r="M44" s="40">
        <v>9032</v>
      </c>
      <c r="N44" s="6">
        <f t="shared" ref="N44:N48" si="8">O44/P44*100</f>
        <v>7.9747600187957302</v>
      </c>
      <c r="O44" s="14">
        <f t="shared" si="5"/>
        <v>1188</v>
      </c>
      <c r="P44" s="15">
        <f t="shared" si="5"/>
        <v>14897</v>
      </c>
    </row>
    <row r="45" spans="1:17" x14ac:dyDescent="0.2">
      <c r="A45" s="46" t="s">
        <v>23</v>
      </c>
      <c r="B45" s="6">
        <f t="shared" si="6"/>
        <v>11.748633879781421</v>
      </c>
      <c r="C45" s="35">
        <v>258</v>
      </c>
      <c r="D45" s="40">
        <v>2196</v>
      </c>
      <c r="E45" s="6">
        <f t="shared" ref="E45:E46" si="9">F45/G45*100</f>
        <v>6.7132867132867133</v>
      </c>
      <c r="F45" s="35">
        <v>96</v>
      </c>
      <c r="G45" s="40">
        <v>1430</v>
      </c>
      <c r="H45" s="6">
        <f t="shared" si="7"/>
        <v>3.1831720029784063</v>
      </c>
      <c r="I45" s="47">
        <v>171</v>
      </c>
      <c r="J45" s="40">
        <v>5372</v>
      </c>
      <c r="K45" s="6">
        <f t="shared" si="4"/>
        <v>8.1969881969881975</v>
      </c>
      <c r="L45" s="35">
        <v>1007</v>
      </c>
      <c r="M45" s="40">
        <v>12285</v>
      </c>
      <c r="N45" s="6">
        <f t="shared" si="8"/>
        <v>7.1982333317671383</v>
      </c>
      <c r="O45" s="14">
        <f t="shared" si="5"/>
        <v>1532</v>
      </c>
      <c r="P45" s="15">
        <f t="shared" si="5"/>
        <v>21283</v>
      </c>
    </row>
    <row r="46" spans="1:17" x14ac:dyDescent="0.2">
      <c r="A46" s="11" t="s">
        <v>19</v>
      </c>
      <c r="B46" s="6">
        <f t="shared" si="6"/>
        <v>8.9270386266094413</v>
      </c>
      <c r="C46" s="35">
        <v>104</v>
      </c>
      <c r="D46" s="40">
        <v>1165</v>
      </c>
      <c r="E46" s="6">
        <f t="shared" si="9"/>
        <v>4.3990086741016103</v>
      </c>
      <c r="F46" s="35">
        <v>71</v>
      </c>
      <c r="G46" s="40">
        <v>1614</v>
      </c>
      <c r="H46" s="6">
        <f t="shared" si="7"/>
        <v>2.5344763324636603</v>
      </c>
      <c r="I46" s="47">
        <v>136</v>
      </c>
      <c r="J46" s="40">
        <v>5366</v>
      </c>
      <c r="K46" s="6">
        <f t="shared" si="4"/>
        <v>6.8935427574171024</v>
      </c>
      <c r="L46" s="35">
        <v>869</v>
      </c>
      <c r="M46" s="40">
        <v>12606</v>
      </c>
      <c r="N46" s="6">
        <f t="shared" si="8"/>
        <v>5.686472941063081</v>
      </c>
      <c r="O46" s="14">
        <f t="shared" si="5"/>
        <v>1180</v>
      </c>
      <c r="P46" s="15">
        <f t="shared" si="5"/>
        <v>20751</v>
      </c>
    </row>
    <row r="47" spans="1:17" ht="13.5" thickBot="1" x14ac:dyDescent="0.25">
      <c r="A47" s="12" t="s">
        <v>20</v>
      </c>
      <c r="B47" s="6">
        <f t="shared" si="6"/>
        <v>13.659147869674184</v>
      </c>
      <c r="C47" s="35">
        <v>109</v>
      </c>
      <c r="D47" s="40">
        <v>798</v>
      </c>
      <c r="E47" s="6"/>
      <c r="F47" s="35"/>
      <c r="G47" s="40"/>
      <c r="H47" s="6">
        <f t="shared" si="7"/>
        <v>1.8763326226012793</v>
      </c>
      <c r="I47" s="35">
        <v>44</v>
      </c>
      <c r="J47" s="40">
        <v>2345</v>
      </c>
      <c r="K47" s="43">
        <f t="shared" si="4"/>
        <v>8.0464537536291996</v>
      </c>
      <c r="L47" s="35">
        <v>582</v>
      </c>
      <c r="M47" s="49">
        <v>7233</v>
      </c>
      <c r="N47" s="6">
        <f t="shared" si="8"/>
        <v>7.0836545875096375</v>
      </c>
      <c r="O47" s="14">
        <f t="shared" si="5"/>
        <v>735</v>
      </c>
      <c r="P47" s="15">
        <f t="shared" si="5"/>
        <v>10376</v>
      </c>
    </row>
    <row r="48" spans="1:17" ht="13.5" thickBot="1" x14ac:dyDescent="0.25">
      <c r="A48" s="41" t="s">
        <v>12</v>
      </c>
      <c r="B48" s="18">
        <f>C48/D48*100</f>
        <v>11.627271485175571</v>
      </c>
      <c r="C48" s="16">
        <f>SUM(C43:C47)</f>
        <v>851</v>
      </c>
      <c r="D48" s="16">
        <f>SUM(D43:D47)</f>
        <v>7319</v>
      </c>
      <c r="E48" s="19">
        <f>F48/G48*100</f>
        <v>5.9056316590563167</v>
      </c>
      <c r="F48" s="16">
        <f>SUM(F43:F47)</f>
        <v>388</v>
      </c>
      <c r="G48" s="16">
        <f>SUM(G43:G47)</f>
        <v>6570</v>
      </c>
      <c r="H48" s="19">
        <f>I48/J48*100</f>
        <v>3.4286488684103533</v>
      </c>
      <c r="I48" s="16">
        <f>SUM(I43:I47)</f>
        <v>759</v>
      </c>
      <c r="J48" s="17">
        <f>SUM(J43:J47)</f>
        <v>22137</v>
      </c>
      <c r="K48" s="44">
        <f t="shared" si="4"/>
        <v>8.072891343666738</v>
      </c>
      <c r="L48" s="16">
        <f>SUM(L43:L47)</f>
        <v>4151</v>
      </c>
      <c r="M48" s="16">
        <f>SUM(M43:M47)</f>
        <v>51419</v>
      </c>
      <c r="N48" s="19">
        <f t="shared" si="8"/>
        <v>7.0318485905426265</v>
      </c>
      <c r="O48" s="16">
        <f>SUM(O43:O47)</f>
        <v>6149</v>
      </c>
      <c r="P48" s="20">
        <f>SUM(P43:P47)</f>
        <v>87445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3" workbookViewId="0">
      <selection activeCell="F21" sqref="F21"/>
    </sheetView>
  </sheetViews>
  <sheetFormatPr defaultRowHeight="12.75" x14ac:dyDescent="0.2"/>
  <sheetData>
    <row r="1" spans="1:5" ht="15.75" x14ac:dyDescent="0.25">
      <c r="A1" s="1" t="s">
        <v>75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>B15/B25*100</f>
        <v>5.2514132698601603</v>
      </c>
      <c r="C5" s="37">
        <f t="shared" ref="C5:C9" si="0">C15/C25*100</f>
        <v>5.9029896278218423</v>
      </c>
      <c r="D5" s="57">
        <f t="shared" ref="D5:D11" si="1">C5-B5</f>
        <v>0.65157635796168201</v>
      </c>
      <c r="E5" s="30"/>
    </row>
    <row r="6" spans="1:5" x14ac:dyDescent="0.2">
      <c r="A6" s="38" t="s">
        <v>3</v>
      </c>
      <c r="B6" s="37">
        <f>B16/B26*100</f>
        <v>4.1893314616599406</v>
      </c>
      <c r="C6" s="37">
        <f t="shared" si="0"/>
        <v>3.4286488684103533</v>
      </c>
      <c r="D6" s="57">
        <f t="shared" si="1"/>
        <v>-0.76068259324958731</v>
      </c>
      <c r="E6" s="30"/>
    </row>
    <row r="7" spans="1:5" x14ac:dyDescent="0.2">
      <c r="A7" s="38" t="s">
        <v>22</v>
      </c>
      <c r="B7" s="37">
        <f>B17/B27*100</f>
        <v>8.8693786399264347</v>
      </c>
      <c r="C7" s="37">
        <f t="shared" si="0"/>
        <v>8.8684945301414384</v>
      </c>
      <c r="D7" s="57">
        <f t="shared" si="1"/>
        <v>-8.8410978499631199E-4</v>
      </c>
      <c r="E7" s="30"/>
    </row>
    <row r="8" spans="1:5" x14ac:dyDescent="0.2">
      <c r="A8" s="38" t="s">
        <v>4</v>
      </c>
      <c r="B8" s="37">
        <f>B18/B28*100</f>
        <v>9.1036058913153894</v>
      </c>
      <c r="C8" s="37">
        <f t="shared" si="0"/>
        <v>12.081513828238718</v>
      </c>
      <c r="D8" s="57">
        <f t="shared" si="1"/>
        <v>2.9779079369233283</v>
      </c>
      <c r="E8" s="30"/>
    </row>
    <row r="9" spans="1:5" x14ac:dyDescent="0.2">
      <c r="A9" s="38" t="s">
        <v>5</v>
      </c>
      <c r="B9" s="37">
        <f>B19/B29*100</f>
        <v>11.349407219928068</v>
      </c>
      <c r="C9" s="37">
        <f t="shared" si="0"/>
        <v>12.61433447098976</v>
      </c>
      <c r="D9" s="57">
        <f t="shared" si="1"/>
        <v>1.2649272510616925</v>
      </c>
      <c r="E9" s="30"/>
    </row>
    <row r="10" spans="1:5" x14ac:dyDescent="0.2">
      <c r="A10" s="38" t="s">
        <v>6</v>
      </c>
      <c r="B10" s="37">
        <f>B5</f>
        <v>5.2514132698601603</v>
      </c>
      <c r="C10" s="37">
        <f>C5</f>
        <v>5.9029896278218423</v>
      </c>
      <c r="D10" s="57">
        <f t="shared" si="1"/>
        <v>0.65157635796168201</v>
      </c>
      <c r="E10" s="30"/>
    </row>
    <row r="11" spans="1:5" x14ac:dyDescent="0.2">
      <c r="A11" s="23" t="s">
        <v>7</v>
      </c>
      <c r="B11" s="29">
        <f>B21/B31*100</f>
        <v>7.5845128463567058</v>
      </c>
      <c r="C11" s="48">
        <f>C21/C31*100</f>
        <v>7.8040022064360146</v>
      </c>
      <c r="D11" s="21">
        <f t="shared" si="1"/>
        <v>0.21948936007930886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353</v>
      </c>
      <c r="C15" s="34">
        <v>387</v>
      </c>
      <c r="D15" s="59">
        <f>C15-B15</f>
        <v>34</v>
      </c>
      <c r="E15" s="30"/>
    </row>
    <row r="16" spans="1:5" x14ac:dyDescent="0.2">
      <c r="A16" s="38" t="s">
        <v>3</v>
      </c>
      <c r="B16" s="34">
        <v>955</v>
      </c>
      <c r="C16" s="34">
        <v>759</v>
      </c>
      <c r="D16" s="59">
        <f>C16-B16</f>
        <v>-196</v>
      </c>
      <c r="E16" s="30"/>
    </row>
    <row r="17" spans="1:5" x14ac:dyDescent="0.2">
      <c r="A17" s="38" t="s">
        <v>22</v>
      </c>
      <c r="B17" s="34">
        <v>4051</v>
      </c>
      <c r="C17" s="34">
        <v>3875</v>
      </c>
      <c r="D17" s="59">
        <f>C17-B17</f>
        <v>-176</v>
      </c>
      <c r="E17" s="30"/>
    </row>
    <row r="18" spans="1:5" x14ac:dyDescent="0.2">
      <c r="A18" s="38" t="s">
        <v>4</v>
      </c>
      <c r="B18" s="34">
        <v>717</v>
      </c>
      <c r="C18" s="34">
        <v>913</v>
      </c>
      <c r="D18" s="59">
        <f>C18-B18</f>
        <v>196</v>
      </c>
      <c r="E18" s="34"/>
    </row>
    <row r="19" spans="1:5" x14ac:dyDescent="0.2">
      <c r="A19" s="38" t="s">
        <v>5</v>
      </c>
      <c r="B19" s="35">
        <v>852</v>
      </c>
      <c r="C19" s="35">
        <v>924</v>
      </c>
      <c r="D19" s="59">
        <f>C19-B19</f>
        <v>72</v>
      </c>
      <c r="E19" s="30"/>
    </row>
    <row r="20" spans="1:5" x14ac:dyDescent="0.2">
      <c r="A20" s="38" t="s">
        <v>6</v>
      </c>
      <c r="B20" s="36">
        <f>B10/100*B30</f>
        <v>131.285331746504</v>
      </c>
      <c r="C20" s="36">
        <f>C10/100*C30</f>
        <v>147.57474069554607</v>
      </c>
      <c r="D20" s="59">
        <f t="shared" ref="D20:D21" si="2">C20-B20</f>
        <v>16.28940894904207</v>
      </c>
      <c r="E20" s="30"/>
    </row>
    <row r="21" spans="1:5" x14ac:dyDescent="0.2">
      <c r="A21" s="23" t="s">
        <v>7</v>
      </c>
      <c r="B21" s="25">
        <f>SUM(B15:B20)</f>
        <v>7059.2853317465042</v>
      </c>
      <c r="C21" s="25">
        <f>SUM(C15:C20)</f>
        <v>7005.5747406955461</v>
      </c>
      <c r="D21" s="26">
        <f t="shared" si="2"/>
        <v>-53.710591050958101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6722</v>
      </c>
      <c r="C25" s="34">
        <v>6556</v>
      </c>
      <c r="D25" s="59">
        <f t="shared" ref="D25:D31" si="3">C25-B25</f>
        <v>-166</v>
      </c>
      <c r="E25" s="30"/>
    </row>
    <row r="26" spans="1:5" x14ac:dyDescent="0.2">
      <c r="A26" s="38" t="s">
        <v>3</v>
      </c>
      <c r="B26" s="34">
        <v>22796</v>
      </c>
      <c r="C26" s="34">
        <v>22137</v>
      </c>
      <c r="D26" s="59">
        <f t="shared" si="3"/>
        <v>-659</v>
      </c>
      <c r="E26" s="30"/>
    </row>
    <row r="27" spans="1:5" x14ac:dyDescent="0.2">
      <c r="A27" s="38" t="s">
        <v>22</v>
      </c>
      <c r="B27" s="34">
        <v>45674</v>
      </c>
      <c r="C27" s="34">
        <v>43694</v>
      </c>
      <c r="D27" s="59">
        <f t="shared" si="3"/>
        <v>-1980</v>
      </c>
      <c r="E27" s="30"/>
    </row>
    <row r="28" spans="1:5" x14ac:dyDescent="0.2">
      <c r="A28" s="38" t="s">
        <v>4</v>
      </c>
      <c r="B28" s="34">
        <v>7876</v>
      </c>
      <c r="C28" s="34">
        <v>7557</v>
      </c>
      <c r="D28" s="59">
        <f t="shared" si="3"/>
        <v>-319</v>
      </c>
      <c r="E28" s="34"/>
    </row>
    <row r="29" spans="1:5" x14ac:dyDescent="0.2">
      <c r="A29" s="38" t="s">
        <v>5</v>
      </c>
      <c r="B29" s="34">
        <v>7507</v>
      </c>
      <c r="C29" s="34">
        <v>7325</v>
      </c>
      <c r="D29" s="59">
        <f t="shared" si="3"/>
        <v>-182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</row>
    <row r="31" spans="1:5" x14ac:dyDescent="0.2">
      <c r="A31" s="23" t="s">
        <v>7</v>
      </c>
      <c r="B31" s="25">
        <f>SUM(B25:B30)</f>
        <v>93075</v>
      </c>
      <c r="C31" s="25">
        <f>SUM(C25:C30)</f>
        <v>89769</v>
      </c>
      <c r="D31" s="26">
        <f t="shared" si="3"/>
        <v>-3306</v>
      </c>
      <c r="E31" s="30"/>
    </row>
    <row r="32" spans="1:5" x14ac:dyDescent="0.2">
      <c r="A32" s="58"/>
      <c r="B32" s="60"/>
      <c r="C32" s="60"/>
      <c r="D32" s="61"/>
      <c r="E32" s="30"/>
    </row>
    <row r="33" spans="1:18" x14ac:dyDescent="0.2">
      <c r="A33" s="33"/>
      <c r="B33" s="30"/>
      <c r="C33" s="30"/>
      <c r="D33" s="30"/>
      <c r="E33" s="30"/>
    </row>
    <row r="34" spans="1:18" x14ac:dyDescent="0.2">
      <c r="A34" s="33"/>
      <c r="B34" s="30"/>
      <c r="C34" s="30"/>
      <c r="D34" s="30"/>
      <c r="E34" s="30"/>
    </row>
    <row r="35" spans="1:18" x14ac:dyDescent="0.2">
      <c r="A35" t="s">
        <v>13</v>
      </c>
    </row>
    <row r="36" spans="1:18" x14ac:dyDescent="0.2">
      <c r="A36" s="30" t="s">
        <v>24</v>
      </c>
    </row>
    <row r="38" spans="1:18" x14ac:dyDescent="0.2">
      <c r="A38" s="30" t="s">
        <v>76</v>
      </c>
      <c r="B38">
        <v>2012</v>
      </c>
      <c r="C38" s="30" t="s">
        <v>25</v>
      </c>
    </row>
    <row r="39" spans="1:18" ht="13.5" thickBot="1" x14ac:dyDescent="0.25"/>
    <row r="40" spans="1:18" x14ac:dyDescent="0.2">
      <c r="A40" s="62">
        <v>2012</v>
      </c>
      <c r="B40" s="63" t="str">
        <f>A38</f>
        <v>UGE 47</v>
      </c>
      <c r="C40" s="63"/>
      <c r="D40" s="64"/>
      <c r="E40" s="63" t="str">
        <f>A38</f>
        <v>UGE 47</v>
      </c>
      <c r="F40" s="63"/>
      <c r="G40" s="64"/>
      <c r="H40" s="63" t="str">
        <f>A38</f>
        <v>UGE 47</v>
      </c>
      <c r="I40" s="63"/>
      <c r="J40" s="64"/>
      <c r="K40" s="63" t="str">
        <f>B40</f>
        <v>UGE 47</v>
      </c>
      <c r="L40" s="63"/>
      <c r="M40" s="64"/>
      <c r="N40" s="63" t="str">
        <f>A38</f>
        <v>UGE 47</v>
      </c>
      <c r="O40" s="63"/>
      <c r="P40" s="65"/>
      <c r="Q40" s="4"/>
      <c r="R40" s="4"/>
    </row>
    <row r="41" spans="1:18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8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8" x14ac:dyDescent="0.2">
      <c r="A43" s="45" t="s">
        <v>17</v>
      </c>
      <c r="B43" s="6">
        <f>C43/D43*100</f>
        <v>11.754780652418448</v>
      </c>
      <c r="C43" s="35">
        <v>209</v>
      </c>
      <c r="D43" s="40">
        <v>1778</v>
      </c>
      <c r="E43" s="6">
        <f>F43/G43*100</f>
        <v>6.8410462776659964</v>
      </c>
      <c r="F43" s="35">
        <v>136</v>
      </c>
      <c r="G43" s="40">
        <v>1988</v>
      </c>
      <c r="H43" s="6">
        <f>I43/J43*100</f>
        <v>4.5461978740801312</v>
      </c>
      <c r="I43" s="35">
        <v>278</v>
      </c>
      <c r="J43" s="39">
        <v>6115</v>
      </c>
      <c r="K43" s="6">
        <f t="shared" ref="K43:K48" si="4">L43/M43*100</f>
        <v>10.397493636185628</v>
      </c>
      <c r="L43" s="35">
        <v>1062</v>
      </c>
      <c r="M43" s="39">
        <v>10214</v>
      </c>
      <c r="N43" s="6">
        <f>O43/P43*100</f>
        <v>8.3851704404080607</v>
      </c>
      <c r="O43" s="14">
        <f t="shared" ref="O43:P47" si="5">I43+F43+C43+L43</f>
        <v>1685</v>
      </c>
      <c r="P43" s="15">
        <f t="shared" si="5"/>
        <v>20095</v>
      </c>
    </row>
    <row r="44" spans="1:18" x14ac:dyDescent="0.2">
      <c r="A44" s="11" t="s">
        <v>18</v>
      </c>
      <c r="B44" s="6">
        <f t="shared" ref="B44:B47" si="6">C44/D44*100</f>
        <v>15.751445086705202</v>
      </c>
      <c r="C44" s="35">
        <v>218</v>
      </c>
      <c r="D44" s="40">
        <v>1384</v>
      </c>
      <c r="E44" s="6">
        <f>F44/G44*100</f>
        <v>5.3966189856957083</v>
      </c>
      <c r="F44" s="35">
        <v>83</v>
      </c>
      <c r="G44" s="40">
        <v>1538</v>
      </c>
      <c r="H44" s="6">
        <f t="shared" ref="H44:H47" si="7">I44/J44*100</f>
        <v>4.4232732221844167</v>
      </c>
      <c r="I44" s="35">
        <v>130</v>
      </c>
      <c r="J44" s="40">
        <v>2939</v>
      </c>
      <c r="K44" s="6">
        <f t="shared" si="4"/>
        <v>9.9354695149087657</v>
      </c>
      <c r="L44" s="35">
        <v>893</v>
      </c>
      <c r="M44" s="40">
        <v>8988</v>
      </c>
      <c r="N44" s="6">
        <f t="shared" ref="N44:N48" si="8">O44/P44*100</f>
        <v>8.9164253485083158</v>
      </c>
      <c r="O44" s="14">
        <f t="shared" si="5"/>
        <v>1324</v>
      </c>
      <c r="P44" s="15">
        <f t="shared" si="5"/>
        <v>14849</v>
      </c>
    </row>
    <row r="45" spans="1:18" x14ac:dyDescent="0.2">
      <c r="A45" s="46" t="s">
        <v>23</v>
      </c>
      <c r="B45" s="6">
        <f t="shared" si="6"/>
        <v>12.085415720127216</v>
      </c>
      <c r="C45" s="35">
        <v>266</v>
      </c>
      <c r="D45" s="40">
        <v>2201</v>
      </c>
      <c r="E45" s="6">
        <f t="shared" ref="E45:E46" si="9">F45/G45*100</f>
        <v>6.7415730337078648</v>
      </c>
      <c r="F45" s="35">
        <v>96</v>
      </c>
      <c r="G45" s="40">
        <v>1424</v>
      </c>
      <c r="H45" s="6">
        <f t="shared" si="7"/>
        <v>3.1831720029784063</v>
      </c>
      <c r="I45" s="47">
        <v>171</v>
      </c>
      <c r="J45" s="40">
        <v>5372</v>
      </c>
      <c r="K45" s="6">
        <f t="shared" si="4"/>
        <v>9.1532620233526583</v>
      </c>
      <c r="L45" s="35">
        <v>1121</v>
      </c>
      <c r="M45" s="40">
        <v>12247</v>
      </c>
      <c r="N45" s="6">
        <f t="shared" si="8"/>
        <v>7.7857277348898508</v>
      </c>
      <c r="O45" s="14">
        <f t="shared" si="5"/>
        <v>1654</v>
      </c>
      <c r="P45" s="15">
        <f t="shared" si="5"/>
        <v>21244</v>
      </c>
    </row>
    <row r="46" spans="1:18" x14ac:dyDescent="0.2">
      <c r="A46" s="11" t="s">
        <v>19</v>
      </c>
      <c r="B46" s="6">
        <f t="shared" si="6"/>
        <v>9.6551724137931032</v>
      </c>
      <c r="C46" s="35">
        <v>112</v>
      </c>
      <c r="D46" s="40">
        <v>1160</v>
      </c>
      <c r="E46" s="6">
        <f t="shared" si="9"/>
        <v>4.4831880448318806</v>
      </c>
      <c r="F46" s="35">
        <v>72</v>
      </c>
      <c r="G46" s="40">
        <v>1606</v>
      </c>
      <c r="H46" s="6">
        <f t="shared" si="7"/>
        <v>2.5344763324636603</v>
      </c>
      <c r="I46" s="47">
        <v>136</v>
      </c>
      <c r="J46" s="40">
        <v>5366</v>
      </c>
      <c r="K46" s="6">
        <f t="shared" si="4"/>
        <v>8.1577482706527782</v>
      </c>
      <c r="L46" s="35">
        <v>1026</v>
      </c>
      <c r="M46" s="40">
        <v>12577</v>
      </c>
      <c r="N46" s="6">
        <f t="shared" si="8"/>
        <v>6.4995895504370083</v>
      </c>
      <c r="O46" s="14">
        <f t="shared" si="5"/>
        <v>1346</v>
      </c>
      <c r="P46" s="15">
        <f t="shared" si="5"/>
        <v>20709</v>
      </c>
    </row>
    <row r="47" spans="1:18" ht="13.5" thickBot="1" x14ac:dyDescent="0.25">
      <c r="A47" s="12" t="s">
        <v>20</v>
      </c>
      <c r="B47" s="6">
        <f t="shared" si="6"/>
        <v>14.83790523690773</v>
      </c>
      <c r="C47" s="35">
        <v>119</v>
      </c>
      <c r="D47" s="40">
        <v>802</v>
      </c>
      <c r="E47" s="6"/>
      <c r="F47" s="35"/>
      <c r="G47" s="40"/>
      <c r="H47" s="6">
        <f t="shared" si="7"/>
        <v>1.8763326226012793</v>
      </c>
      <c r="I47" s="35">
        <v>44</v>
      </c>
      <c r="J47" s="40">
        <v>2345</v>
      </c>
      <c r="K47" s="43">
        <f t="shared" si="4"/>
        <v>9.4948096885813147</v>
      </c>
      <c r="L47" s="35">
        <v>686</v>
      </c>
      <c r="M47" s="49">
        <v>7225</v>
      </c>
      <c r="N47" s="6">
        <f t="shared" si="8"/>
        <v>8.1854994215194754</v>
      </c>
      <c r="O47" s="14">
        <f t="shared" si="5"/>
        <v>849</v>
      </c>
      <c r="P47" s="15">
        <f t="shared" si="5"/>
        <v>10372</v>
      </c>
    </row>
    <row r="48" spans="1:18" ht="13.5" thickBot="1" x14ac:dyDescent="0.25">
      <c r="A48" s="41" t="s">
        <v>12</v>
      </c>
      <c r="B48" s="18">
        <f>C48/D48*100</f>
        <v>12.61433447098976</v>
      </c>
      <c r="C48" s="16">
        <f>SUM(C43:C47)</f>
        <v>924</v>
      </c>
      <c r="D48" s="16">
        <f>SUM(D43:D47)</f>
        <v>7325</v>
      </c>
      <c r="E48" s="19">
        <f>F48/G48*100</f>
        <v>5.9029896278218423</v>
      </c>
      <c r="F48" s="16">
        <f>SUM(F43:F47)</f>
        <v>387</v>
      </c>
      <c r="G48" s="16">
        <f>SUM(G43:G47)</f>
        <v>6556</v>
      </c>
      <c r="H48" s="19">
        <f>I48/J48*100</f>
        <v>3.4286488684103533</v>
      </c>
      <c r="I48" s="16">
        <f>SUM(I43:I47)</f>
        <v>759</v>
      </c>
      <c r="J48" s="17">
        <f>SUM(J43:J47)</f>
        <v>22137</v>
      </c>
      <c r="K48" s="44">
        <f t="shared" si="4"/>
        <v>9.3422567364539226</v>
      </c>
      <c r="L48" s="16">
        <f>SUM(L43:L47)</f>
        <v>4788</v>
      </c>
      <c r="M48" s="16">
        <f>SUM(M43:M47)</f>
        <v>51251</v>
      </c>
      <c r="N48" s="19">
        <f t="shared" si="8"/>
        <v>7.8584606217557207</v>
      </c>
      <c r="O48" s="16">
        <f>SUM(O43:O47)</f>
        <v>6858</v>
      </c>
      <c r="P48" s="20">
        <f>SUM(P43:P47)</f>
        <v>87269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13" workbookViewId="0">
      <selection activeCell="J39" sqref="J39"/>
    </sheetView>
  </sheetViews>
  <sheetFormatPr defaultRowHeight="12.75" x14ac:dyDescent="0.2"/>
  <sheetData>
    <row r="1" spans="1:5" ht="15.75" x14ac:dyDescent="0.25">
      <c r="A1" s="1" t="s">
        <v>77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>B15/B25*100</f>
        <v>5.5786968164236832</v>
      </c>
      <c r="C5" s="37">
        <f t="shared" ref="C5:C9" si="0">C15/C25*100</f>
        <v>6.0402684563758395</v>
      </c>
      <c r="D5" s="57">
        <f t="shared" ref="D5:D11" si="1">C5-B5</f>
        <v>0.46157163995215633</v>
      </c>
      <c r="E5" s="30"/>
    </row>
    <row r="6" spans="1:5" x14ac:dyDescent="0.2">
      <c r="A6" s="38" t="s">
        <v>3</v>
      </c>
      <c r="B6" s="37">
        <f>B16/B26*100</f>
        <v>4.2348284960422165</v>
      </c>
      <c r="C6" s="37">
        <f t="shared" si="0"/>
        <v>2.8829155523321699</v>
      </c>
      <c r="D6" s="57">
        <f t="shared" si="1"/>
        <v>-1.3519129437100466</v>
      </c>
      <c r="E6" s="30"/>
    </row>
    <row r="7" spans="1:5" x14ac:dyDescent="0.2">
      <c r="A7" s="38" t="s">
        <v>22</v>
      </c>
      <c r="B7" s="37">
        <f>B17/B27*100</f>
        <v>9.8410278745644604</v>
      </c>
      <c r="C7" s="37">
        <f t="shared" si="0"/>
        <v>10.310223159052375</v>
      </c>
      <c r="D7" s="57">
        <f t="shared" si="1"/>
        <v>0.46919528448791503</v>
      </c>
      <c r="E7" s="30"/>
    </row>
    <row r="8" spans="1:5" x14ac:dyDescent="0.2">
      <c r="A8" s="38" t="s">
        <v>4</v>
      </c>
      <c r="B8" s="37">
        <f>B18/B28*100</f>
        <v>11.285425101214575</v>
      </c>
      <c r="C8" s="37">
        <f t="shared" si="0"/>
        <v>16.284616403869087</v>
      </c>
      <c r="D8" s="57">
        <f t="shared" si="1"/>
        <v>4.9991913026545127</v>
      </c>
      <c r="E8" s="30"/>
    </row>
    <row r="9" spans="1:5" x14ac:dyDescent="0.2">
      <c r="A9" s="38" t="s">
        <v>5</v>
      </c>
      <c r="B9" s="37">
        <f>B19/B29*100</f>
        <v>12.6814972692154</v>
      </c>
      <c r="C9" s="37">
        <f t="shared" si="0"/>
        <v>13.365187713310581</v>
      </c>
      <c r="D9" s="57">
        <f t="shared" si="1"/>
        <v>0.68369044409518054</v>
      </c>
      <c r="E9" s="30"/>
    </row>
    <row r="10" spans="1:5" x14ac:dyDescent="0.2">
      <c r="A10" s="38" t="s">
        <v>6</v>
      </c>
      <c r="B10" s="37">
        <f>B5</f>
        <v>5.5786968164236832</v>
      </c>
      <c r="C10" s="37">
        <f>C5</f>
        <v>6.0402684563758395</v>
      </c>
      <c r="D10" s="57">
        <f t="shared" si="1"/>
        <v>0.46157163995215633</v>
      </c>
      <c r="E10" s="30"/>
    </row>
    <row r="11" spans="1:5" x14ac:dyDescent="0.2">
      <c r="A11" s="23" t="s">
        <v>7</v>
      </c>
      <c r="B11" s="29">
        <f>B21/B31*100</f>
        <v>8.4041325934535198</v>
      </c>
      <c r="C11" s="48">
        <f>C21/C31*100</f>
        <v>8.8034882706636868</v>
      </c>
      <c r="D11" s="21">
        <f t="shared" si="1"/>
        <v>0.39935567721016696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375</v>
      </c>
      <c r="C15" s="34">
        <v>396</v>
      </c>
      <c r="D15" s="59">
        <f>C15-B15</f>
        <v>21</v>
      </c>
      <c r="E15" s="30"/>
    </row>
    <row r="16" spans="1:5" x14ac:dyDescent="0.2">
      <c r="A16" s="38" t="s">
        <v>3</v>
      </c>
      <c r="B16" s="34">
        <v>963</v>
      </c>
      <c r="C16" s="34">
        <v>636</v>
      </c>
      <c r="D16" s="59">
        <f>C16-B16</f>
        <v>-327</v>
      </c>
      <c r="E16" s="30"/>
    </row>
    <row r="17" spans="1:5" x14ac:dyDescent="0.2">
      <c r="A17" s="38" t="s">
        <v>22</v>
      </c>
      <c r="B17" s="34">
        <v>4519</v>
      </c>
      <c r="C17" s="34">
        <v>4500</v>
      </c>
      <c r="D17" s="59">
        <f>C17-B17</f>
        <v>-19</v>
      </c>
      <c r="E17" s="30"/>
    </row>
    <row r="18" spans="1:5" x14ac:dyDescent="0.2">
      <c r="A18" s="38" t="s">
        <v>4</v>
      </c>
      <c r="B18" s="34">
        <v>892</v>
      </c>
      <c r="C18" s="34">
        <v>1229</v>
      </c>
      <c r="D18" s="59">
        <f>C18-B18</f>
        <v>337</v>
      </c>
      <c r="E18" s="34"/>
    </row>
    <row r="19" spans="1:5" x14ac:dyDescent="0.2">
      <c r="A19" s="38" t="s">
        <v>5</v>
      </c>
      <c r="B19" s="35">
        <v>952</v>
      </c>
      <c r="C19" s="35">
        <v>979</v>
      </c>
      <c r="D19" s="59">
        <f>C19-B19</f>
        <v>27</v>
      </c>
      <c r="E19" s="30"/>
    </row>
    <row r="20" spans="1:5" x14ac:dyDescent="0.2">
      <c r="A20" s="38" t="s">
        <v>6</v>
      </c>
      <c r="B20" s="36">
        <f>B10/100*B30</f>
        <v>139.46742041059207</v>
      </c>
      <c r="C20" s="36">
        <f>C10/100*C30</f>
        <v>151.00671140939599</v>
      </c>
      <c r="D20" s="59">
        <f t="shared" ref="D20:D21" si="2">C20-B20</f>
        <v>11.539290998803921</v>
      </c>
      <c r="E20" s="30"/>
    </row>
    <row r="21" spans="1:5" x14ac:dyDescent="0.2">
      <c r="A21" s="23" t="s">
        <v>7</v>
      </c>
      <c r="B21" s="25">
        <f>SUM(B15:B20)</f>
        <v>7840.4674204105922</v>
      </c>
      <c r="C21" s="25">
        <f>SUM(C15:C20)</f>
        <v>7891.0067114093963</v>
      </c>
      <c r="D21" s="26">
        <f t="shared" si="2"/>
        <v>50.539290998804063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6722</v>
      </c>
      <c r="C25" s="34">
        <v>6556</v>
      </c>
      <c r="D25" s="59">
        <f t="shared" ref="D25:D31" si="3">C25-B25</f>
        <v>-166</v>
      </c>
      <c r="E25" s="30"/>
    </row>
    <row r="26" spans="1:5" x14ac:dyDescent="0.2">
      <c r="A26" s="38" t="s">
        <v>3</v>
      </c>
      <c r="B26" s="34">
        <v>22740</v>
      </c>
      <c r="C26" s="34">
        <v>22061</v>
      </c>
      <c r="D26" s="59">
        <f t="shared" si="3"/>
        <v>-679</v>
      </c>
      <c r="E26" s="30"/>
    </row>
    <row r="27" spans="1:5" x14ac:dyDescent="0.2">
      <c r="A27" s="38" t="s">
        <v>22</v>
      </c>
      <c r="B27" s="34">
        <v>45920</v>
      </c>
      <c r="C27" s="34">
        <v>43646</v>
      </c>
      <c r="D27" s="59">
        <f t="shared" si="3"/>
        <v>-2274</v>
      </c>
      <c r="E27" s="30"/>
    </row>
    <row r="28" spans="1:5" x14ac:dyDescent="0.2">
      <c r="A28" s="38" t="s">
        <v>4</v>
      </c>
      <c r="B28" s="34">
        <v>7904</v>
      </c>
      <c r="C28" s="34">
        <v>7547</v>
      </c>
      <c r="D28" s="59">
        <f t="shared" si="3"/>
        <v>-357</v>
      </c>
      <c r="E28" s="34"/>
    </row>
    <row r="29" spans="1:5" x14ac:dyDescent="0.2">
      <c r="A29" s="38" t="s">
        <v>5</v>
      </c>
      <c r="B29" s="34">
        <v>7507</v>
      </c>
      <c r="C29" s="34">
        <v>7325</v>
      </c>
      <c r="D29" s="59">
        <f t="shared" si="3"/>
        <v>-182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</row>
    <row r="31" spans="1:5" x14ac:dyDescent="0.2">
      <c r="A31" s="23" t="s">
        <v>7</v>
      </c>
      <c r="B31" s="25">
        <f>SUM(B25:B30)</f>
        <v>93293</v>
      </c>
      <c r="C31" s="25">
        <f>SUM(C25:C30)</f>
        <v>89635</v>
      </c>
      <c r="D31" s="26">
        <f t="shared" si="3"/>
        <v>-3658</v>
      </c>
      <c r="E31" s="30"/>
    </row>
    <row r="32" spans="1:5" x14ac:dyDescent="0.2">
      <c r="A32" s="58"/>
      <c r="B32" s="60"/>
      <c r="C32" s="60"/>
      <c r="D32" s="61"/>
      <c r="E32" s="30"/>
    </row>
    <row r="33" spans="1:18" x14ac:dyDescent="0.2">
      <c r="A33" s="33"/>
      <c r="B33" s="30"/>
      <c r="C33" s="30"/>
      <c r="D33" s="30"/>
      <c r="E33" s="30"/>
    </row>
    <row r="34" spans="1:18" x14ac:dyDescent="0.2">
      <c r="A34" s="33"/>
      <c r="B34" s="30"/>
      <c r="C34" s="30"/>
      <c r="D34" s="30"/>
      <c r="E34" s="30"/>
    </row>
    <row r="35" spans="1:18" x14ac:dyDescent="0.2">
      <c r="A35" t="s">
        <v>13</v>
      </c>
    </row>
    <row r="36" spans="1:18" x14ac:dyDescent="0.2">
      <c r="A36" s="30" t="s">
        <v>24</v>
      </c>
    </row>
    <row r="38" spans="1:18" x14ac:dyDescent="0.2">
      <c r="A38" s="30" t="s">
        <v>78</v>
      </c>
      <c r="B38">
        <v>2012</v>
      </c>
      <c r="C38" s="30" t="s">
        <v>25</v>
      </c>
    </row>
    <row r="39" spans="1:18" ht="13.5" thickBot="1" x14ac:dyDescent="0.25"/>
    <row r="40" spans="1:18" x14ac:dyDescent="0.2">
      <c r="A40" s="62">
        <v>2012</v>
      </c>
      <c r="B40" s="63" t="str">
        <f>A38</f>
        <v>UGE 49</v>
      </c>
      <c r="C40" s="63"/>
      <c r="D40" s="64"/>
      <c r="E40" s="63" t="str">
        <f>A38</f>
        <v>UGE 49</v>
      </c>
      <c r="F40" s="63"/>
      <c r="G40" s="64"/>
      <c r="H40" s="63" t="str">
        <f>A38</f>
        <v>UGE 49</v>
      </c>
      <c r="I40" s="63"/>
      <c r="J40" s="64"/>
      <c r="K40" s="63" t="str">
        <f>B40</f>
        <v>UGE 49</v>
      </c>
      <c r="L40" s="63"/>
      <c r="M40" s="64"/>
      <c r="N40" s="63" t="str">
        <f>A38</f>
        <v>UGE 49</v>
      </c>
      <c r="O40" s="63"/>
      <c r="P40" s="65"/>
      <c r="Q40" s="4"/>
      <c r="R40" s="4"/>
    </row>
    <row r="41" spans="1:18" x14ac:dyDescent="0.2">
      <c r="A41" s="11"/>
      <c r="B41" s="13" t="s">
        <v>5</v>
      </c>
      <c r="C41" s="5"/>
      <c r="D41" s="5"/>
      <c r="E41" s="13" t="s">
        <v>2</v>
      </c>
      <c r="F41" s="5"/>
      <c r="G41" s="5"/>
      <c r="H41" s="13" t="s">
        <v>14</v>
      </c>
      <c r="I41" s="5"/>
      <c r="J41" s="5"/>
      <c r="K41" s="13" t="s">
        <v>16</v>
      </c>
      <c r="L41" s="5"/>
      <c r="M41" s="42"/>
      <c r="N41" s="5" t="s">
        <v>7</v>
      </c>
      <c r="O41" s="5"/>
      <c r="P41" s="9"/>
    </row>
    <row r="42" spans="1:18" ht="13.5" thickBot="1" x14ac:dyDescent="0.25">
      <c r="A42" s="12"/>
      <c r="B42" s="7" t="s">
        <v>9</v>
      </c>
      <c r="C42" s="7" t="s">
        <v>10</v>
      </c>
      <c r="D42" s="8" t="s">
        <v>11</v>
      </c>
      <c r="E42" s="7" t="s">
        <v>9</v>
      </c>
      <c r="F42" s="7" t="s">
        <v>10</v>
      </c>
      <c r="G42" s="8" t="s">
        <v>11</v>
      </c>
      <c r="H42" s="7" t="s">
        <v>9</v>
      </c>
      <c r="I42" s="7" t="s">
        <v>10</v>
      </c>
      <c r="J42" s="8" t="s">
        <v>11</v>
      </c>
      <c r="K42" s="7" t="s">
        <v>9</v>
      </c>
      <c r="L42" s="7" t="s">
        <v>10</v>
      </c>
      <c r="M42" s="8" t="s">
        <v>11</v>
      </c>
      <c r="N42" s="7" t="s">
        <v>9</v>
      </c>
      <c r="O42" s="7" t="s">
        <v>10</v>
      </c>
      <c r="P42" s="10" t="s">
        <v>11</v>
      </c>
    </row>
    <row r="43" spans="1:18" x14ac:dyDescent="0.2">
      <c r="A43" s="45" t="s">
        <v>17</v>
      </c>
      <c r="B43" s="6">
        <f>C43/D43*100</f>
        <v>11.642294713160855</v>
      </c>
      <c r="C43" s="35">
        <v>207</v>
      </c>
      <c r="D43" s="40">
        <v>1778</v>
      </c>
      <c r="E43" s="6">
        <f>F43/G43*100</f>
        <v>6.5895372233400407</v>
      </c>
      <c r="F43" s="35">
        <v>131</v>
      </c>
      <c r="G43" s="40">
        <v>1988</v>
      </c>
      <c r="H43" s="6">
        <f>I43/J43*100</f>
        <v>3.5796387520525457</v>
      </c>
      <c r="I43" s="35">
        <v>218</v>
      </c>
      <c r="J43" s="39">
        <v>6090</v>
      </c>
      <c r="K43" s="6">
        <f t="shared" ref="K43:K48" si="4">L43/M43*100</f>
        <v>11.512128325508607</v>
      </c>
      <c r="L43" s="35">
        <v>1177</v>
      </c>
      <c r="M43" s="39">
        <v>10224</v>
      </c>
      <c r="N43" s="6">
        <f>O43/P43*100</f>
        <v>8.6304780876494025</v>
      </c>
      <c r="O43" s="14">
        <f t="shared" ref="O43:P47" si="5">I43+F43+C43+L43</f>
        <v>1733</v>
      </c>
      <c r="P43" s="15">
        <f t="shared" si="5"/>
        <v>20080</v>
      </c>
    </row>
    <row r="44" spans="1:18" x14ac:dyDescent="0.2">
      <c r="A44" s="11" t="s">
        <v>18</v>
      </c>
      <c r="B44" s="6">
        <f t="shared" ref="B44:B47" si="6">C44/D44*100</f>
        <v>16.257225433526013</v>
      </c>
      <c r="C44" s="35">
        <v>225</v>
      </c>
      <c r="D44" s="40">
        <v>1384</v>
      </c>
      <c r="E44" s="6">
        <f>F44/G44*100</f>
        <v>5.5916775032509758</v>
      </c>
      <c r="F44" s="35">
        <v>86</v>
      </c>
      <c r="G44" s="40">
        <v>1538</v>
      </c>
      <c r="H44" s="6">
        <f t="shared" ref="H44:H47" si="7">I44/J44*100</f>
        <v>3.4529914529914532</v>
      </c>
      <c r="I44" s="35">
        <v>101</v>
      </c>
      <c r="J44" s="40">
        <v>2925</v>
      </c>
      <c r="K44" s="6">
        <f t="shared" si="4"/>
        <v>11.650161344163793</v>
      </c>
      <c r="L44" s="35">
        <v>1047</v>
      </c>
      <c r="M44" s="40">
        <v>8987</v>
      </c>
      <c r="N44" s="6">
        <f t="shared" ref="N44:N48" si="8">O44/P44*100</f>
        <v>9.8355130106512068</v>
      </c>
      <c r="O44" s="14">
        <f t="shared" si="5"/>
        <v>1459</v>
      </c>
      <c r="P44" s="15">
        <f t="shared" si="5"/>
        <v>14834</v>
      </c>
    </row>
    <row r="45" spans="1:18" x14ac:dyDescent="0.2">
      <c r="A45" s="46" t="s">
        <v>23</v>
      </c>
      <c r="B45" s="6">
        <f t="shared" si="6"/>
        <v>13.7664697864607</v>
      </c>
      <c r="C45" s="35">
        <v>303</v>
      </c>
      <c r="D45" s="40">
        <v>2201</v>
      </c>
      <c r="E45" s="6">
        <f t="shared" ref="E45:E46" si="9">F45/G45*100</f>
        <v>7.3033707865168536</v>
      </c>
      <c r="F45" s="35">
        <v>104</v>
      </c>
      <c r="G45" s="40">
        <v>1424</v>
      </c>
      <c r="H45" s="6">
        <f t="shared" si="7"/>
        <v>2.8934104909464251</v>
      </c>
      <c r="I45" s="47">
        <v>155</v>
      </c>
      <c r="J45" s="40">
        <v>5357</v>
      </c>
      <c r="K45" s="6">
        <f t="shared" si="4"/>
        <v>11.26772105220028</v>
      </c>
      <c r="L45" s="35">
        <v>1375</v>
      </c>
      <c r="M45" s="40">
        <v>12203</v>
      </c>
      <c r="N45" s="6">
        <f t="shared" si="8"/>
        <v>9.1432617417984421</v>
      </c>
      <c r="O45" s="14">
        <f t="shared" si="5"/>
        <v>1937</v>
      </c>
      <c r="P45" s="15">
        <f t="shared" si="5"/>
        <v>21185</v>
      </c>
    </row>
    <row r="46" spans="1:18" x14ac:dyDescent="0.2">
      <c r="A46" s="11" t="s">
        <v>19</v>
      </c>
      <c r="B46" s="6">
        <f t="shared" si="6"/>
        <v>10.86206896551724</v>
      </c>
      <c r="C46" s="35">
        <v>126</v>
      </c>
      <c r="D46" s="40">
        <v>1160</v>
      </c>
      <c r="E46" s="6">
        <f t="shared" si="9"/>
        <v>4.6699875466998755</v>
      </c>
      <c r="F46" s="35">
        <v>75</v>
      </c>
      <c r="G46" s="40">
        <v>1606</v>
      </c>
      <c r="H46" s="6">
        <f t="shared" si="7"/>
        <v>2.2999252056843682</v>
      </c>
      <c r="I46" s="47">
        <v>123</v>
      </c>
      <c r="J46" s="40">
        <v>5348</v>
      </c>
      <c r="K46" s="6">
        <f t="shared" si="4"/>
        <v>10.097875387920745</v>
      </c>
      <c r="L46" s="35">
        <v>1269</v>
      </c>
      <c r="M46" s="40">
        <v>12567</v>
      </c>
      <c r="N46" s="6">
        <f t="shared" si="8"/>
        <v>7.7027223054978</v>
      </c>
      <c r="O46" s="14">
        <f t="shared" si="5"/>
        <v>1593</v>
      </c>
      <c r="P46" s="15">
        <f t="shared" si="5"/>
        <v>20681</v>
      </c>
    </row>
    <row r="47" spans="1:18" ht="13.5" thickBot="1" x14ac:dyDescent="0.25">
      <c r="A47" s="12" t="s">
        <v>20</v>
      </c>
      <c r="B47" s="6">
        <f t="shared" si="6"/>
        <v>14.713216957605985</v>
      </c>
      <c r="C47" s="35">
        <v>118</v>
      </c>
      <c r="D47" s="40">
        <v>802</v>
      </c>
      <c r="E47" s="6"/>
      <c r="F47" s="35"/>
      <c r="G47" s="40"/>
      <c r="H47" s="6">
        <f t="shared" si="7"/>
        <v>1.6659547202050404</v>
      </c>
      <c r="I47" s="35">
        <v>39</v>
      </c>
      <c r="J47" s="40">
        <v>2341</v>
      </c>
      <c r="K47" s="43">
        <f t="shared" si="4"/>
        <v>11.938435940099835</v>
      </c>
      <c r="L47" s="35">
        <v>861</v>
      </c>
      <c r="M47" s="49">
        <v>7212</v>
      </c>
      <c r="N47" s="6">
        <f t="shared" si="8"/>
        <v>9.8309995171414783</v>
      </c>
      <c r="O47" s="14">
        <f t="shared" si="5"/>
        <v>1018</v>
      </c>
      <c r="P47" s="15">
        <f t="shared" si="5"/>
        <v>10355</v>
      </c>
    </row>
    <row r="48" spans="1:18" ht="13.5" thickBot="1" x14ac:dyDescent="0.25">
      <c r="A48" s="41" t="s">
        <v>12</v>
      </c>
      <c r="B48" s="18">
        <f>C48/D48*100</f>
        <v>13.365187713310581</v>
      </c>
      <c r="C48" s="16">
        <f>SUM(C43:C47)</f>
        <v>979</v>
      </c>
      <c r="D48" s="16">
        <f>SUM(D43:D47)</f>
        <v>7325</v>
      </c>
      <c r="E48" s="19">
        <f>F48/G48*100</f>
        <v>6.0402684563758395</v>
      </c>
      <c r="F48" s="16">
        <f>SUM(F43:F47)</f>
        <v>396</v>
      </c>
      <c r="G48" s="16">
        <f>SUM(G43:G47)</f>
        <v>6556</v>
      </c>
      <c r="H48" s="19">
        <f>I48/J48*100</f>
        <v>2.8829155523321699</v>
      </c>
      <c r="I48" s="16">
        <f>SUM(I43:I47)</f>
        <v>636</v>
      </c>
      <c r="J48" s="17">
        <f>SUM(J43:J47)</f>
        <v>22061</v>
      </c>
      <c r="K48" s="44">
        <f t="shared" si="4"/>
        <v>11.190983142226477</v>
      </c>
      <c r="L48" s="16">
        <f>SUM(L43:L47)</f>
        <v>5729</v>
      </c>
      <c r="M48" s="16">
        <f>SUM(M43:M47)</f>
        <v>51193</v>
      </c>
      <c r="N48" s="19">
        <f t="shared" si="8"/>
        <v>8.8827681184369087</v>
      </c>
      <c r="O48" s="16">
        <f>SUM(O43:O47)</f>
        <v>7740</v>
      </c>
      <c r="P48" s="20">
        <f>SUM(P43:P47)</f>
        <v>87135</v>
      </c>
    </row>
    <row r="50" spans="1:1" x14ac:dyDescent="0.2">
      <c r="A50" s="3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G31" sqref="G31"/>
    </sheetView>
  </sheetViews>
  <sheetFormatPr defaultRowHeight="12.75" x14ac:dyDescent="0.2"/>
  <sheetData>
    <row r="1" spans="1:5" ht="15.75" x14ac:dyDescent="0.25">
      <c r="A1" s="1" t="s">
        <v>79</v>
      </c>
      <c r="B1" s="2"/>
      <c r="C1" s="2"/>
      <c r="D1" s="52"/>
      <c r="E1" s="30"/>
    </row>
    <row r="2" spans="1:5" ht="15.75" x14ac:dyDescent="0.25">
      <c r="A2" s="3" t="s">
        <v>27</v>
      </c>
      <c r="B2" s="53"/>
      <c r="C2" s="53"/>
      <c r="D2" s="54"/>
      <c r="E2" s="30"/>
    </row>
    <row r="3" spans="1:5" x14ac:dyDescent="0.2">
      <c r="A3" s="23" t="s">
        <v>0</v>
      </c>
      <c r="B3" s="24"/>
      <c r="C3" s="47"/>
      <c r="D3" s="55"/>
      <c r="E3" s="30"/>
    </row>
    <row r="4" spans="1:5" x14ac:dyDescent="0.2">
      <c r="A4" s="38"/>
      <c r="B4" s="47">
        <v>2011</v>
      </c>
      <c r="C4" s="47">
        <v>2012</v>
      </c>
      <c r="D4" s="56" t="s">
        <v>1</v>
      </c>
      <c r="E4" s="30"/>
    </row>
    <row r="5" spans="1:5" x14ac:dyDescent="0.2">
      <c r="A5" s="38" t="s">
        <v>2</v>
      </c>
      <c r="B5" s="37">
        <f>B15/B25*100</f>
        <v>6.3345724907063197</v>
      </c>
      <c r="C5" s="37">
        <f t="shared" ref="C5:C9" si="0">C15/C25*100</f>
        <v>6.3933924747629236</v>
      </c>
      <c r="D5" s="57">
        <f t="shared" ref="D5:D11" si="1">C5-B5</f>
        <v>5.8819984056603936E-2</v>
      </c>
      <c r="E5" s="30"/>
    </row>
    <row r="6" spans="1:5" x14ac:dyDescent="0.2">
      <c r="A6" s="38" t="s">
        <v>3</v>
      </c>
      <c r="B6" s="37">
        <f>B16/B26*100</f>
        <v>4.2348284960422165</v>
      </c>
      <c r="C6" s="37">
        <f t="shared" si="0"/>
        <v>2.8829155523321699</v>
      </c>
      <c r="D6" s="57">
        <f t="shared" si="1"/>
        <v>-1.3519129437100466</v>
      </c>
      <c r="E6" s="30"/>
    </row>
    <row r="7" spans="1:5" x14ac:dyDescent="0.2">
      <c r="A7" s="38" t="s">
        <v>22</v>
      </c>
      <c r="B7" s="37">
        <f>B17/B27*100</f>
        <v>12.173227656872619</v>
      </c>
      <c r="C7" s="37">
        <f t="shared" si="0"/>
        <v>16.690442225392296</v>
      </c>
      <c r="D7" s="57">
        <f t="shared" si="1"/>
        <v>4.5172145685196767</v>
      </c>
      <c r="E7" s="30"/>
    </row>
    <row r="8" spans="1:5" x14ac:dyDescent="0.2">
      <c r="A8" s="38" t="s">
        <v>4</v>
      </c>
      <c r="B8" s="37">
        <f>B18/B28*100</f>
        <v>18.397663788725239</v>
      </c>
      <c r="C8" s="37">
        <f t="shared" si="0"/>
        <v>31.889658848614072</v>
      </c>
      <c r="D8" s="57">
        <f t="shared" si="1"/>
        <v>13.491995059888833</v>
      </c>
      <c r="E8" s="30"/>
    </row>
    <row r="9" spans="1:5" x14ac:dyDescent="0.2">
      <c r="A9" s="38" t="s">
        <v>5</v>
      </c>
      <c r="B9" s="37">
        <f>B19/B29*100</f>
        <v>14.095814688075809</v>
      </c>
      <c r="C9" s="37">
        <f t="shared" si="0"/>
        <v>15.027322404371585</v>
      </c>
      <c r="D9" s="57">
        <f t="shared" si="1"/>
        <v>0.93150771629577633</v>
      </c>
      <c r="E9" s="30"/>
    </row>
    <row r="10" spans="1:5" x14ac:dyDescent="0.2">
      <c r="A10" s="38" t="s">
        <v>6</v>
      </c>
      <c r="B10" s="37">
        <f>B5</f>
        <v>6.3345724907063197</v>
      </c>
      <c r="C10" s="37">
        <f>C5</f>
        <v>6.3933924747629236</v>
      </c>
      <c r="D10" s="57">
        <f t="shared" si="1"/>
        <v>5.8819984056603936E-2</v>
      </c>
      <c r="E10" s="30"/>
    </row>
    <row r="11" spans="1:5" x14ac:dyDescent="0.2">
      <c r="A11" s="23" t="s">
        <v>7</v>
      </c>
      <c r="B11" s="29">
        <f>B21/B31*100</f>
        <v>10.339441659346878</v>
      </c>
      <c r="C11" s="48">
        <f>C21/C31*100</f>
        <v>13.381255033695894</v>
      </c>
      <c r="D11" s="21">
        <f t="shared" si="1"/>
        <v>3.0418133743490152</v>
      </c>
      <c r="E11" s="30"/>
    </row>
    <row r="12" spans="1:5" x14ac:dyDescent="0.2">
      <c r="A12" s="58"/>
      <c r="B12" s="53"/>
      <c r="C12" s="53"/>
      <c r="D12" s="54"/>
      <c r="E12" s="30"/>
    </row>
    <row r="13" spans="1:5" x14ac:dyDescent="0.2">
      <c r="A13" s="23" t="s">
        <v>15</v>
      </c>
      <c r="B13" s="47"/>
      <c r="C13" s="47"/>
      <c r="D13" s="55"/>
      <c r="E13" s="30"/>
    </row>
    <row r="14" spans="1:5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</row>
    <row r="15" spans="1:5" x14ac:dyDescent="0.2">
      <c r="A15" s="38" t="s">
        <v>2</v>
      </c>
      <c r="B15" s="34">
        <v>426</v>
      </c>
      <c r="C15" s="34">
        <v>418</v>
      </c>
      <c r="D15" s="59">
        <f>C15-B15</f>
        <v>-8</v>
      </c>
      <c r="E15" s="30"/>
    </row>
    <row r="16" spans="1:5" x14ac:dyDescent="0.2">
      <c r="A16" s="38" t="s">
        <v>3</v>
      </c>
      <c r="B16" s="34">
        <v>963</v>
      </c>
      <c r="C16" s="34">
        <v>636</v>
      </c>
      <c r="D16" s="59">
        <f>C16-B16</f>
        <v>-327</v>
      </c>
      <c r="E16" s="30"/>
    </row>
    <row r="17" spans="1:5" x14ac:dyDescent="0.2">
      <c r="A17" s="38" t="s">
        <v>22</v>
      </c>
      <c r="B17" s="34">
        <v>5560</v>
      </c>
      <c r="C17" s="34">
        <v>7254</v>
      </c>
      <c r="D17" s="59">
        <f>C17-B17</f>
        <v>1694</v>
      </c>
      <c r="E17" s="30"/>
    </row>
    <row r="18" spans="1:5" x14ac:dyDescent="0.2">
      <c r="A18" s="38" t="s">
        <v>4</v>
      </c>
      <c r="B18" s="34">
        <v>1449</v>
      </c>
      <c r="C18" s="34">
        <v>2393</v>
      </c>
      <c r="D18" s="59">
        <f>C18-B18</f>
        <v>944</v>
      </c>
      <c r="E18" s="34"/>
    </row>
    <row r="19" spans="1:5" x14ac:dyDescent="0.2">
      <c r="A19" s="38" t="s">
        <v>5</v>
      </c>
      <c r="B19" s="35">
        <v>1071</v>
      </c>
      <c r="C19" s="35">
        <v>1100</v>
      </c>
      <c r="D19" s="59">
        <f>C19-B19</f>
        <v>29</v>
      </c>
      <c r="E19" s="30"/>
    </row>
    <row r="20" spans="1:5" x14ac:dyDescent="0.2">
      <c r="A20" s="38" t="s">
        <v>6</v>
      </c>
      <c r="B20" s="36">
        <f>B10/100*B30</f>
        <v>158.36431226765799</v>
      </c>
      <c r="C20" s="36">
        <f>C10/100*C30</f>
        <v>159.83481186907309</v>
      </c>
      <c r="D20" s="59">
        <f t="shared" ref="D20:D21" si="2">C20-B20</f>
        <v>1.4704996014150993</v>
      </c>
      <c r="E20" s="30"/>
    </row>
    <row r="21" spans="1:5" x14ac:dyDescent="0.2">
      <c r="A21" s="23" t="s">
        <v>7</v>
      </c>
      <c r="B21" s="25">
        <f>SUM(B15:B20)</f>
        <v>9627.3643122676585</v>
      </c>
      <c r="C21" s="25">
        <f>SUM(C15:C20)</f>
        <v>11960.834811869074</v>
      </c>
      <c r="D21" s="26">
        <f t="shared" si="2"/>
        <v>2333.4704996014152</v>
      </c>
      <c r="E21" s="30"/>
    </row>
    <row r="22" spans="1:5" x14ac:dyDescent="0.2">
      <c r="A22" s="58"/>
      <c r="B22" s="53"/>
      <c r="C22" s="53"/>
      <c r="D22" s="54"/>
      <c r="E22" s="30"/>
    </row>
    <row r="23" spans="1:5" x14ac:dyDescent="0.2">
      <c r="A23" s="23" t="s">
        <v>8</v>
      </c>
      <c r="B23" s="47"/>
      <c r="C23" s="47"/>
      <c r="D23" s="55"/>
      <c r="E23" s="30"/>
    </row>
    <row r="24" spans="1:5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</row>
    <row r="25" spans="1:5" x14ac:dyDescent="0.2">
      <c r="A25" s="38" t="s">
        <v>2</v>
      </c>
      <c r="B25" s="34">
        <v>6725</v>
      </c>
      <c r="C25" s="34">
        <v>6538</v>
      </c>
      <c r="D25" s="59">
        <f t="shared" ref="D25:D31" si="3">C25-B25</f>
        <v>-187</v>
      </c>
      <c r="E25" s="30"/>
    </row>
    <row r="26" spans="1:5" x14ac:dyDescent="0.2">
      <c r="A26" s="38" t="s">
        <v>3</v>
      </c>
      <c r="B26" s="34">
        <v>22740</v>
      </c>
      <c r="C26" s="34">
        <v>22061</v>
      </c>
      <c r="D26" s="59">
        <f t="shared" si="3"/>
        <v>-679</v>
      </c>
      <c r="E26" s="30"/>
    </row>
    <row r="27" spans="1:5" x14ac:dyDescent="0.2">
      <c r="A27" s="38" t="s">
        <v>22</v>
      </c>
      <c r="B27" s="34">
        <v>45674</v>
      </c>
      <c r="C27" s="34">
        <v>43462</v>
      </c>
      <c r="D27" s="59">
        <f t="shared" si="3"/>
        <v>-2212</v>
      </c>
      <c r="E27" s="30"/>
    </row>
    <row r="28" spans="1:5" x14ac:dyDescent="0.2">
      <c r="A28" s="38" t="s">
        <v>4</v>
      </c>
      <c r="B28" s="34">
        <v>7876</v>
      </c>
      <c r="C28" s="34">
        <v>7504</v>
      </c>
      <c r="D28" s="59">
        <f t="shared" si="3"/>
        <v>-372</v>
      </c>
      <c r="E28" s="34"/>
    </row>
    <row r="29" spans="1:5" x14ac:dyDescent="0.2">
      <c r="A29" s="38" t="s">
        <v>5</v>
      </c>
      <c r="B29" s="34">
        <v>7598</v>
      </c>
      <c r="C29" s="34">
        <v>7320</v>
      </c>
      <c r="D29" s="59">
        <f t="shared" si="3"/>
        <v>-278</v>
      </c>
      <c r="E29" s="30"/>
    </row>
    <row r="30" spans="1:5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</row>
    <row r="31" spans="1:5" x14ac:dyDescent="0.2">
      <c r="A31" s="23" t="s">
        <v>7</v>
      </c>
      <c r="B31" s="25">
        <f>SUM(B25:B30)</f>
        <v>93113</v>
      </c>
      <c r="C31" s="25">
        <f>SUM(C25:C30)</f>
        <v>89385</v>
      </c>
      <c r="D31" s="26">
        <f t="shared" si="3"/>
        <v>-3728</v>
      </c>
      <c r="E31" s="30"/>
    </row>
    <row r="32" spans="1:5" x14ac:dyDescent="0.2">
      <c r="A32" s="58"/>
      <c r="B32" s="60"/>
      <c r="C32" s="60"/>
      <c r="D32" s="61"/>
      <c r="E32" s="30"/>
    </row>
    <row r="33" spans="1:18" x14ac:dyDescent="0.2">
      <c r="A33" s="33"/>
      <c r="B33" s="30"/>
      <c r="C33" s="30"/>
      <c r="D33" s="30"/>
      <c r="E33" s="30"/>
    </row>
    <row r="34" spans="1:18" x14ac:dyDescent="0.2">
      <c r="A34" s="33" t="s">
        <v>80</v>
      </c>
      <c r="B34" s="30"/>
      <c r="C34" s="30"/>
      <c r="D34" s="30"/>
      <c r="E34" s="30"/>
    </row>
    <row r="36" spans="1:18" x14ac:dyDescent="0.2">
      <c r="A36" t="s">
        <v>13</v>
      </c>
    </row>
    <row r="37" spans="1:18" x14ac:dyDescent="0.2">
      <c r="A37" s="30" t="s">
        <v>24</v>
      </c>
    </row>
    <row r="39" spans="1:18" x14ac:dyDescent="0.2">
      <c r="A39" s="30" t="s">
        <v>81</v>
      </c>
      <c r="B39">
        <v>2012</v>
      </c>
      <c r="C39" s="30" t="s">
        <v>25</v>
      </c>
    </row>
    <row r="40" spans="1:18" ht="13.5" thickBot="1" x14ac:dyDescent="0.25"/>
    <row r="41" spans="1:18" x14ac:dyDescent="0.2">
      <c r="A41" s="62">
        <v>2012</v>
      </c>
      <c r="B41" s="63" t="str">
        <f>A39</f>
        <v>UGE 51</v>
      </c>
      <c r="C41" s="63"/>
      <c r="D41" s="64"/>
      <c r="E41" s="63" t="str">
        <f>A39</f>
        <v>UGE 51</v>
      </c>
      <c r="F41" s="63"/>
      <c r="G41" s="64"/>
      <c r="H41" s="63" t="str">
        <f>A39</f>
        <v>UGE 51</v>
      </c>
      <c r="I41" s="63"/>
      <c r="J41" s="64"/>
      <c r="K41" s="63" t="str">
        <f>B41</f>
        <v>UGE 51</v>
      </c>
      <c r="L41" s="63"/>
      <c r="M41" s="64"/>
      <c r="N41" s="63" t="str">
        <f>A39</f>
        <v>UGE 51</v>
      </c>
      <c r="O41" s="63"/>
      <c r="P41" s="65"/>
      <c r="Q41" s="4"/>
      <c r="R41" s="4"/>
    </row>
    <row r="42" spans="1:18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8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8" x14ac:dyDescent="0.2">
      <c r="A44" s="45" t="s">
        <v>17</v>
      </c>
      <c r="B44" s="6">
        <f>C44/D44*100</f>
        <v>13.690140845070422</v>
      </c>
      <c r="C44" s="35">
        <v>243</v>
      </c>
      <c r="D44" s="40">
        <v>1775</v>
      </c>
      <c r="E44" s="6">
        <f>F44/G44*100</f>
        <v>6.4303797468354436</v>
      </c>
      <c r="F44" s="35">
        <v>127</v>
      </c>
      <c r="G44" s="40">
        <v>1975</v>
      </c>
      <c r="H44" s="6">
        <f>I44/J44*100</f>
        <v>3.5796387520525457</v>
      </c>
      <c r="I44" s="35">
        <v>218</v>
      </c>
      <c r="J44" s="39">
        <v>6090</v>
      </c>
      <c r="K44" s="6">
        <f t="shared" ref="K44:K49" si="4">L44/M44*100</f>
        <v>17.140608088162946</v>
      </c>
      <c r="L44" s="35">
        <v>1742</v>
      </c>
      <c r="M44" s="39">
        <v>10163</v>
      </c>
      <c r="N44" s="6">
        <f>O44/P44*100</f>
        <v>11.648252762085686</v>
      </c>
      <c r="O44" s="14">
        <f t="shared" ref="O44:P48" si="5">I44+F44+C44+L44</f>
        <v>2330</v>
      </c>
      <c r="P44" s="15">
        <f t="shared" si="5"/>
        <v>20003</v>
      </c>
    </row>
    <row r="45" spans="1:18" x14ac:dyDescent="0.2">
      <c r="A45" s="11" t="s">
        <v>18</v>
      </c>
      <c r="B45" s="6">
        <f t="shared" ref="B45:B48" si="6">C45/D45*100</f>
        <v>17.913669064748202</v>
      </c>
      <c r="C45" s="35">
        <v>249</v>
      </c>
      <c r="D45" s="40">
        <v>1390</v>
      </c>
      <c r="E45" s="6">
        <f>F45/G45*100</f>
        <v>6.1237785016286646</v>
      </c>
      <c r="F45" s="35">
        <v>94</v>
      </c>
      <c r="G45" s="40">
        <v>1535</v>
      </c>
      <c r="H45" s="6">
        <f t="shared" ref="H45:H48" si="7">I45/J45*100</f>
        <v>3.4529914529914532</v>
      </c>
      <c r="I45" s="35">
        <v>101</v>
      </c>
      <c r="J45" s="40">
        <v>2925</v>
      </c>
      <c r="K45" s="6">
        <f t="shared" si="4"/>
        <v>17.902955939765754</v>
      </c>
      <c r="L45" s="35">
        <v>1605</v>
      </c>
      <c r="M45" s="40">
        <v>8965</v>
      </c>
      <c r="N45" s="6">
        <f t="shared" ref="N45:N49" si="8">O45/P45*100</f>
        <v>13.830577117786028</v>
      </c>
      <c r="O45" s="14">
        <f t="shared" si="5"/>
        <v>2049</v>
      </c>
      <c r="P45" s="15">
        <f t="shared" si="5"/>
        <v>14815</v>
      </c>
    </row>
    <row r="46" spans="1:18" x14ac:dyDescent="0.2">
      <c r="A46" s="46" t="s">
        <v>23</v>
      </c>
      <c r="B46" s="6">
        <f t="shared" si="6"/>
        <v>15.686274509803921</v>
      </c>
      <c r="C46" s="35">
        <v>344</v>
      </c>
      <c r="D46" s="40">
        <v>2193</v>
      </c>
      <c r="E46" s="6">
        <f t="shared" ref="E46:E47" si="9">F46/G46*100</f>
        <v>7.9409697821503862</v>
      </c>
      <c r="F46" s="35">
        <v>113</v>
      </c>
      <c r="G46" s="40">
        <v>1423</v>
      </c>
      <c r="H46" s="6">
        <f t="shared" si="7"/>
        <v>2.8934104909464251</v>
      </c>
      <c r="I46" s="47">
        <v>155</v>
      </c>
      <c r="J46" s="40">
        <v>5357</v>
      </c>
      <c r="K46" s="6">
        <f t="shared" si="4"/>
        <v>20.187484581860044</v>
      </c>
      <c r="L46" s="35">
        <v>2455</v>
      </c>
      <c r="M46" s="40">
        <v>12161</v>
      </c>
      <c r="N46" s="6">
        <f t="shared" si="8"/>
        <v>14.512160499668781</v>
      </c>
      <c r="O46" s="14">
        <f t="shared" si="5"/>
        <v>3067</v>
      </c>
      <c r="P46" s="15">
        <f t="shared" si="5"/>
        <v>21134</v>
      </c>
    </row>
    <row r="47" spans="1:18" x14ac:dyDescent="0.2">
      <c r="A47" s="11" t="s">
        <v>19</v>
      </c>
      <c r="B47" s="6">
        <f t="shared" si="6"/>
        <v>11.53184165232358</v>
      </c>
      <c r="C47" s="35">
        <v>134</v>
      </c>
      <c r="D47" s="40">
        <v>1162</v>
      </c>
      <c r="E47" s="6">
        <f t="shared" si="9"/>
        <v>5.2336448598130847</v>
      </c>
      <c r="F47" s="35">
        <v>84</v>
      </c>
      <c r="G47" s="40">
        <v>1605</v>
      </c>
      <c r="H47" s="6">
        <f t="shared" si="7"/>
        <v>2.2999252056843682</v>
      </c>
      <c r="I47" s="47">
        <v>123</v>
      </c>
      <c r="J47" s="40">
        <v>5348</v>
      </c>
      <c r="K47" s="6">
        <f t="shared" si="4"/>
        <v>17.844311377245507</v>
      </c>
      <c r="L47" s="35">
        <v>2235</v>
      </c>
      <c r="M47" s="40">
        <v>12525</v>
      </c>
      <c r="N47" s="6">
        <f t="shared" si="8"/>
        <v>12.480620155038761</v>
      </c>
      <c r="O47" s="14">
        <f t="shared" si="5"/>
        <v>2576</v>
      </c>
      <c r="P47" s="15">
        <f t="shared" si="5"/>
        <v>20640</v>
      </c>
    </row>
    <row r="48" spans="1:18" ht="13.5" thickBot="1" x14ac:dyDescent="0.25">
      <c r="A48" s="12" t="s">
        <v>20</v>
      </c>
      <c r="B48" s="6">
        <f t="shared" si="6"/>
        <v>16.25</v>
      </c>
      <c r="C48" s="35">
        <v>130</v>
      </c>
      <c r="D48" s="40">
        <v>800</v>
      </c>
      <c r="E48" s="6"/>
      <c r="F48" s="35"/>
      <c r="G48" s="40"/>
      <c r="H48" s="6">
        <f t="shared" si="7"/>
        <v>1.6659547202050404</v>
      </c>
      <c r="I48" s="35">
        <v>39</v>
      </c>
      <c r="J48" s="40">
        <v>2341</v>
      </c>
      <c r="K48" s="43">
        <f t="shared" si="4"/>
        <v>22.511185682326623</v>
      </c>
      <c r="L48" s="35">
        <v>1610</v>
      </c>
      <c r="M48" s="49">
        <v>7152</v>
      </c>
      <c r="N48" s="6">
        <f t="shared" si="8"/>
        <v>17.283590789857183</v>
      </c>
      <c r="O48" s="14">
        <f t="shared" si="5"/>
        <v>1779</v>
      </c>
      <c r="P48" s="15">
        <f t="shared" si="5"/>
        <v>10293</v>
      </c>
    </row>
    <row r="49" spans="1:16" ht="13.5" thickBot="1" x14ac:dyDescent="0.25">
      <c r="A49" s="41" t="s">
        <v>12</v>
      </c>
      <c r="B49" s="18">
        <f>C49/D49*100</f>
        <v>15.027322404371585</v>
      </c>
      <c r="C49" s="16">
        <f>SUM(C44:C48)</f>
        <v>1100</v>
      </c>
      <c r="D49" s="16">
        <f>SUM(D44:D48)</f>
        <v>7320</v>
      </c>
      <c r="E49" s="19">
        <f>F49/G49*100</f>
        <v>6.3933924747629236</v>
      </c>
      <c r="F49" s="16">
        <f>SUM(F44:F48)</f>
        <v>418</v>
      </c>
      <c r="G49" s="16">
        <f>SUM(G44:G48)</f>
        <v>6538</v>
      </c>
      <c r="H49" s="19">
        <f>I49/J49*100</f>
        <v>2.8829155523321699</v>
      </c>
      <c r="I49" s="16">
        <f>SUM(I44:I48)</f>
        <v>636</v>
      </c>
      <c r="J49" s="17">
        <f>SUM(J44:J48)</f>
        <v>22061</v>
      </c>
      <c r="K49" s="44">
        <f t="shared" si="4"/>
        <v>18.92830514460621</v>
      </c>
      <c r="L49" s="16">
        <f>SUM(L44:L48)</f>
        <v>9647</v>
      </c>
      <c r="M49" s="16">
        <f>SUM(M44:M48)</f>
        <v>50966</v>
      </c>
      <c r="N49" s="19">
        <f t="shared" si="8"/>
        <v>13.582321459400356</v>
      </c>
      <c r="O49" s="16">
        <f>SUM(O44:O48)</f>
        <v>11801</v>
      </c>
      <c r="P49" s="20">
        <f>SUM(P44:P48)</f>
        <v>86885</v>
      </c>
    </row>
    <row r="51" spans="1:16" x14ac:dyDescent="0.2">
      <c r="A51" s="30"/>
    </row>
    <row r="52" spans="1:16" x14ac:dyDescent="0.2">
      <c r="A52" s="33" t="s">
        <v>82</v>
      </c>
    </row>
    <row r="53" spans="1:16" x14ac:dyDescent="0.2">
      <c r="A53" s="33"/>
    </row>
    <row r="54" spans="1:16" x14ac:dyDescent="0.2">
      <c r="A54" s="33"/>
      <c r="L54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13" workbookViewId="0">
      <selection activeCell="F56" sqref="F56"/>
    </sheetView>
  </sheetViews>
  <sheetFormatPr defaultRowHeight="12.75" x14ac:dyDescent="0.2"/>
  <cols>
    <col min="1" max="1" width="23.42578125" customWidth="1"/>
    <col min="2" max="2" width="13.28515625" bestFit="1" customWidth="1"/>
    <col min="3" max="3" width="7.7109375" customWidth="1"/>
    <col min="4" max="4" width="8.140625" customWidth="1"/>
  </cols>
  <sheetData>
    <row r="1" spans="1:8" ht="15.75" x14ac:dyDescent="0.25">
      <c r="A1" s="1" t="s">
        <v>33</v>
      </c>
      <c r="B1" s="2"/>
      <c r="C1" s="2"/>
      <c r="D1" s="52"/>
      <c r="E1" s="30"/>
      <c r="F1" s="30"/>
      <c r="G1" s="30"/>
      <c r="H1" s="30"/>
    </row>
    <row r="2" spans="1:8" ht="15.75" x14ac:dyDescent="0.25">
      <c r="A2" s="3" t="s">
        <v>27</v>
      </c>
      <c r="B2" s="53"/>
      <c r="C2" s="53"/>
      <c r="D2" s="54"/>
      <c r="E2" s="30"/>
      <c r="F2" s="30"/>
      <c r="G2" s="30"/>
      <c r="H2" s="30"/>
    </row>
    <row r="3" spans="1:8" x14ac:dyDescent="0.2">
      <c r="A3" s="23" t="s">
        <v>0</v>
      </c>
      <c r="B3" s="24"/>
      <c r="C3" s="47"/>
      <c r="D3" s="55"/>
      <c r="E3" s="30"/>
      <c r="F3" s="30"/>
      <c r="G3" s="30"/>
      <c r="H3" s="30"/>
    </row>
    <row r="4" spans="1:8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</row>
    <row r="5" spans="1:8" x14ac:dyDescent="0.2">
      <c r="A5" s="38" t="s">
        <v>2</v>
      </c>
      <c r="B5" s="37">
        <f t="shared" ref="B5:C9" si="0">B15/B25*100</f>
        <v>11.57560706401766</v>
      </c>
      <c r="C5" s="37">
        <f t="shared" si="0"/>
        <v>9.3335321306098109</v>
      </c>
      <c r="D5" s="57">
        <f t="shared" ref="D5:D11" si="1">C5-B5</f>
        <v>-2.2420749334078494</v>
      </c>
      <c r="E5" s="30"/>
      <c r="F5" s="30"/>
      <c r="G5" s="30"/>
      <c r="H5" s="30"/>
    </row>
    <row r="6" spans="1:8" x14ac:dyDescent="0.2">
      <c r="A6" s="38" t="s">
        <v>3</v>
      </c>
      <c r="B6" s="37">
        <f t="shared" si="0"/>
        <v>5.7416477173342662</v>
      </c>
      <c r="C6" s="37">
        <f t="shared" si="0"/>
        <v>4.7128975265017674</v>
      </c>
      <c r="D6" s="57">
        <f t="shared" si="1"/>
        <v>-1.0287501908324987</v>
      </c>
      <c r="E6" s="30"/>
      <c r="F6" s="30"/>
      <c r="G6" s="30"/>
      <c r="H6" s="30"/>
    </row>
    <row r="7" spans="1:8" x14ac:dyDescent="0.2">
      <c r="A7" s="38" t="s">
        <v>22</v>
      </c>
      <c r="B7" s="37">
        <f t="shared" si="0"/>
        <v>23.222660302967419</v>
      </c>
      <c r="C7" s="37">
        <f t="shared" si="0"/>
        <v>16.018593994404178</v>
      </c>
      <c r="D7" s="57">
        <f t="shared" si="1"/>
        <v>-7.2040663085632417</v>
      </c>
      <c r="E7" s="30"/>
      <c r="F7" s="30"/>
      <c r="G7" s="30"/>
      <c r="H7" s="30"/>
    </row>
    <row r="8" spans="1:8" x14ac:dyDescent="0.2">
      <c r="A8" s="38" t="s">
        <v>4</v>
      </c>
      <c r="B8" s="37">
        <f t="shared" si="0"/>
        <v>33.163708576393198</v>
      </c>
      <c r="C8" s="37">
        <f t="shared" si="0"/>
        <v>25.414646593518754</v>
      </c>
      <c r="D8" s="57">
        <f t="shared" si="1"/>
        <v>-7.7490619828744443</v>
      </c>
      <c r="E8" s="30"/>
      <c r="F8" s="30"/>
      <c r="G8" s="30"/>
      <c r="H8" s="30"/>
    </row>
    <row r="9" spans="1:8" x14ac:dyDescent="0.2">
      <c r="A9" s="38" t="s">
        <v>5</v>
      </c>
      <c r="B9" s="37">
        <f t="shared" si="0"/>
        <v>19.59271439413104</v>
      </c>
      <c r="C9" s="37">
        <f t="shared" si="0"/>
        <v>19.759767687434003</v>
      </c>
      <c r="D9" s="57">
        <f t="shared" si="1"/>
        <v>0.16705329330296337</v>
      </c>
      <c r="E9" s="30"/>
      <c r="F9" s="30"/>
      <c r="G9" s="30"/>
      <c r="H9" s="30"/>
    </row>
    <row r="10" spans="1:8" x14ac:dyDescent="0.2">
      <c r="A10" s="38" t="s">
        <v>6</v>
      </c>
      <c r="B10" s="37">
        <f>B5</f>
        <v>11.57560706401766</v>
      </c>
      <c r="C10" s="37">
        <f>C5</f>
        <v>9.3335321306098109</v>
      </c>
      <c r="D10" s="57">
        <f t="shared" si="1"/>
        <v>-2.2420749334078494</v>
      </c>
      <c r="E10" s="30"/>
      <c r="F10" s="30"/>
      <c r="G10" s="30"/>
      <c r="H10" s="30"/>
    </row>
    <row r="11" spans="1:8" x14ac:dyDescent="0.2">
      <c r="A11" s="23" t="s">
        <v>7</v>
      </c>
      <c r="B11" s="29">
        <f>B21/B31*100</f>
        <v>18.449493305294506</v>
      </c>
      <c r="C11" s="48">
        <f>C21/C31*100</f>
        <v>13.692460285007604</v>
      </c>
      <c r="D11" s="21">
        <f t="shared" si="1"/>
        <v>-4.7570330202869027</v>
      </c>
      <c r="E11" s="30"/>
      <c r="F11" s="30"/>
      <c r="G11" s="30"/>
      <c r="H11" s="30"/>
    </row>
    <row r="12" spans="1:8" x14ac:dyDescent="0.2">
      <c r="A12" s="58"/>
      <c r="B12" s="53"/>
      <c r="C12" s="53"/>
      <c r="D12" s="54"/>
      <c r="E12" s="30"/>
      <c r="F12" s="30"/>
      <c r="G12" s="30"/>
      <c r="H12" s="30"/>
    </row>
    <row r="13" spans="1:8" x14ac:dyDescent="0.2">
      <c r="A13" s="23" t="s">
        <v>15</v>
      </c>
      <c r="B13" s="47"/>
      <c r="C13" s="47"/>
      <c r="D13" s="55"/>
      <c r="E13" s="30"/>
      <c r="F13" s="30"/>
      <c r="G13" s="30"/>
      <c r="H13" s="30"/>
    </row>
    <row r="14" spans="1:8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0"/>
      <c r="G14" s="30"/>
      <c r="H14" s="30"/>
    </row>
    <row r="15" spans="1:8" x14ac:dyDescent="0.2">
      <c r="A15" s="38" t="s">
        <v>2</v>
      </c>
      <c r="B15" s="34">
        <v>839</v>
      </c>
      <c r="C15" s="34">
        <v>626</v>
      </c>
      <c r="D15" s="59">
        <f>C15-B15</f>
        <v>-213</v>
      </c>
      <c r="E15" s="30"/>
      <c r="F15" s="30"/>
      <c r="G15" s="30"/>
      <c r="H15" s="30"/>
    </row>
    <row r="16" spans="1:8" x14ac:dyDescent="0.2">
      <c r="A16" s="38" t="s">
        <v>3</v>
      </c>
      <c r="B16" s="34">
        <v>1313</v>
      </c>
      <c r="C16" s="34">
        <v>1067</v>
      </c>
      <c r="D16" s="59">
        <f t="shared" ref="D16:D21" si="2">C16-B16</f>
        <v>-246</v>
      </c>
      <c r="E16" s="30"/>
      <c r="F16" s="30"/>
      <c r="G16" s="30"/>
      <c r="H16" s="30"/>
    </row>
    <row r="17" spans="1:9" x14ac:dyDescent="0.2">
      <c r="A17" s="38" t="s">
        <v>22</v>
      </c>
      <c r="B17" s="34">
        <v>11191</v>
      </c>
      <c r="C17" s="34">
        <v>7271</v>
      </c>
      <c r="D17" s="59">
        <f t="shared" si="2"/>
        <v>-3920</v>
      </c>
      <c r="E17" s="30"/>
      <c r="F17" s="30"/>
      <c r="G17" s="30"/>
      <c r="H17" s="30"/>
    </row>
    <row r="18" spans="1:9" x14ac:dyDescent="0.2">
      <c r="A18" s="38" t="s">
        <v>4</v>
      </c>
      <c r="B18" s="34">
        <v>2672</v>
      </c>
      <c r="C18" s="34">
        <v>1992</v>
      </c>
      <c r="D18" s="59">
        <f t="shared" si="2"/>
        <v>-680</v>
      </c>
      <c r="E18" s="30"/>
      <c r="F18" s="30"/>
      <c r="G18" s="34"/>
      <c r="H18" s="30"/>
    </row>
    <row r="19" spans="1:9" x14ac:dyDescent="0.2">
      <c r="A19" s="38" t="s">
        <v>5</v>
      </c>
      <c r="B19" s="35">
        <v>1549</v>
      </c>
      <c r="C19" s="35">
        <v>1497</v>
      </c>
      <c r="D19" s="59">
        <f t="shared" si="2"/>
        <v>-52</v>
      </c>
      <c r="E19" s="30"/>
      <c r="F19" s="30"/>
      <c r="G19" s="34"/>
      <c r="H19" s="30"/>
    </row>
    <row r="20" spans="1:9" x14ac:dyDescent="0.2">
      <c r="A20" s="38" t="s">
        <v>6</v>
      </c>
      <c r="B20" s="36">
        <f>B10/100*B30</f>
        <v>289.39017660044152</v>
      </c>
      <c r="C20" s="36">
        <f>C10/100*C30</f>
        <v>233.33830326524526</v>
      </c>
      <c r="D20" s="59">
        <f t="shared" si="2"/>
        <v>-56.051873335196262</v>
      </c>
      <c r="E20" s="34"/>
      <c r="F20" s="34"/>
      <c r="G20" s="30"/>
      <c r="H20" s="30"/>
      <c r="I20" s="22"/>
    </row>
    <row r="21" spans="1:9" x14ac:dyDescent="0.2">
      <c r="A21" s="23" t="s">
        <v>7</v>
      </c>
      <c r="B21" s="25">
        <f>SUM(B15:B20)</f>
        <v>17853.390176600442</v>
      </c>
      <c r="C21" s="25">
        <f>SUM(C15:C20)</f>
        <v>12686.338303265245</v>
      </c>
      <c r="D21" s="26">
        <f t="shared" si="2"/>
        <v>-5167.0518733351964</v>
      </c>
      <c r="E21" s="30"/>
      <c r="F21" s="34"/>
      <c r="G21" s="30"/>
      <c r="H21" s="30"/>
    </row>
    <row r="22" spans="1:9" x14ac:dyDescent="0.2">
      <c r="A22" s="58"/>
      <c r="B22" s="53"/>
      <c r="C22" s="53"/>
      <c r="D22" s="54"/>
      <c r="E22" s="30"/>
      <c r="F22" s="30"/>
      <c r="G22" s="30"/>
      <c r="H22" s="30"/>
    </row>
    <row r="23" spans="1:9" x14ac:dyDescent="0.2">
      <c r="A23" s="23" t="s">
        <v>8</v>
      </c>
      <c r="B23" s="47"/>
      <c r="C23" s="47"/>
      <c r="D23" s="55"/>
      <c r="E23" s="30"/>
      <c r="F23" s="30"/>
      <c r="G23" s="34"/>
      <c r="H23" s="30"/>
    </row>
    <row r="24" spans="1:9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0"/>
      <c r="G24" s="30"/>
      <c r="H24" s="30"/>
    </row>
    <row r="25" spans="1:9" x14ac:dyDescent="0.2">
      <c r="A25" s="38" t="s">
        <v>2</v>
      </c>
      <c r="B25" s="34">
        <v>7248</v>
      </c>
      <c r="C25" s="34">
        <v>6707</v>
      </c>
      <c r="D25" s="59">
        <f t="shared" ref="D25:D31" si="3">C25-B25</f>
        <v>-541</v>
      </c>
      <c r="E25" s="30"/>
      <c r="F25" s="30"/>
      <c r="G25" s="30"/>
      <c r="H25" s="30"/>
    </row>
    <row r="26" spans="1:9" x14ac:dyDescent="0.2">
      <c r="A26" s="38" t="s">
        <v>3</v>
      </c>
      <c r="B26" s="34">
        <v>22868</v>
      </c>
      <c r="C26" s="34">
        <v>22640</v>
      </c>
      <c r="D26" s="59">
        <f t="shared" si="3"/>
        <v>-228</v>
      </c>
      <c r="E26" s="30"/>
      <c r="F26" s="30"/>
      <c r="G26" s="30"/>
      <c r="H26" s="30"/>
    </row>
    <row r="27" spans="1:9" x14ac:dyDescent="0.2">
      <c r="A27" s="38" t="s">
        <v>22</v>
      </c>
      <c r="B27" s="34">
        <v>48190</v>
      </c>
      <c r="C27" s="34">
        <v>45391</v>
      </c>
      <c r="D27" s="59">
        <f t="shared" si="3"/>
        <v>-2799</v>
      </c>
      <c r="E27" s="30"/>
      <c r="F27" s="30"/>
      <c r="G27" s="34"/>
      <c r="H27" s="30"/>
    </row>
    <row r="28" spans="1:9" x14ac:dyDescent="0.2">
      <c r="A28" s="38" t="s">
        <v>4</v>
      </c>
      <c r="B28" s="34">
        <v>8057</v>
      </c>
      <c r="C28" s="34">
        <v>7838</v>
      </c>
      <c r="D28" s="59">
        <f t="shared" si="3"/>
        <v>-219</v>
      </c>
      <c r="E28" s="30"/>
      <c r="F28" s="30"/>
      <c r="G28" s="34"/>
      <c r="H28" s="30"/>
    </row>
    <row r="29" spans="1:9" x14ac:dyDescent="0.2">
      <c r="A29" s="38" t="s">
        <v>5</v>
      </c>
      <c r="B29" s="34">
        <v>7906</v>
      </c>
      <c r="C29" s="34">
        <v>7576</v>
      </c>
      <c r="D29" s="59">
        <f t="shared" si="3"/>
        <v>-330</v>
      </c>
      <c r="E29" s="30"/>
      <c r="F29" s="30"/>
      <c r="G29" s="34"/>
      <c r="H29" s="30"/>
    </row>
    <row r="30" spans="1:9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0"/>
      <c r="G30" s="34"/>
      <c r="H30" s="30"/>
    </row>
    <row r="31" spans="1:9" x14ac:dyDescent="0.2">
      <c r="A31" s="23" t="s">
        <v>7</v>
      </c>
      <c r="B31" s="25">
        <f>SUM(B25:B30)</f>
        <v>96769</v>
      </c>
      <c r="C31" s="25">
        <f>SUM(C25:C30)</f>
        <v>92652</v>
      </c>
      <c r="D31" s="26">
        <f t="shared" si="3"/>
        <v>-4117</v>
      </c>
      <c r="E31" s="34"/>
      <c r="F31" s="34"/>
      <c r="G31" s="34"/>
      <c r="H31" s="34"/>
    </row>
    <row r="32" spans="1:9" x14ac:dyDescent="0.2">
      <c r="A32" s="58"/>
      <c r="B32" s="60"/>
      <c r="C32" s="60"/>
      <c r="D32" s="61"/>
      <c r="E32" s="30"/>
      <c r="F32" s="30"/>
      <c r="G32" s="34"/>
      <c r="H32" s="30"/>
    </row>
    <row r="33" spans="1:17" x14ac:dyDescent="0.2">
      <c r="A33" s="33" t="s">
        <v>21</v>
      </c>
      <c r="B33" s="30"/>
      <c r="C33" s="30"/>
      <c r="D33" s="30"/>
      <c r="E33" s="30"/>
      <c r="F33" s="30"/>
      <c r="G33" s="34"/>
      <c r="H33" s="30"/>
    </row>
    <row r="34" spans="1:17" x14ac:dyDescent="0.2">
      <c r="A34" s="33" t="s">
        <v>29</v>
      </c>
      <c r="B34" s="30"/>
      <c r="C34" s="30"/>
      <c r="D34" s="30"/>
      <c r="E34" s="30"/>
      <c r="F34" s="30"/>
      <c r="G34" s="34"/>
      <c r="H34" s="30"/>
    </row>
    <row r="36" spans="1:17" x14ac:dyDescent="0.2">
      <c r="A36" t="s">
        <v>13</v>
      </c>
    </row>
    <row r="37" spans="1:17" x14ac:dyDescent="0.2">
      <c r="A37" s="30" t="s">
        <v>24</v>
      </c>
    </row>
    <row r="39" spans="1:17" x14ac:dyDescent="0.2">
      <c r="A39" s="30" t="s">
        <v>34</v>
      </c>
      <c r="B39">
        <v>2012</v>
      </c>
      <c r="C39" s="30" t="s">
        <v>25</v>
      </c>
    </row>
    <row r="40" spans="1:17" ht="13.5" thickBot="1" x14ac:dyDescent="0.25"/>
    <row r="41" spans="1:17" x14ac:dyDescent="0.2">
      <c r="A41" s="62">
        <v>2012</v>
      </c>
      <c r="B41" s="63" t="str">
        <f>A39</f>
        <v>UGE 5</v>
      </c>
      <c r="C41" s="63"/>
      <c r="D41" s="64"/>
      <c r="E41" s="63" t="str">
        <f>A39</f>
        <v>UGE 5</v>
      </c>
      <c r="F41" s="63"/>
      <c r="G41" s="64"/>
      <c r="H41" s="63" t="str">
        <f>A39</f>
        <v>UGE 5</v>
      </c>
      <c r="I41" s="63"/>
      <c r="J41" s="64"/>
      <c r="K41" s="63" t="str">
        <f>B41</f>
        <v>UGE 5</v>
      </c>
      <c r="L41" s="63"/>
      <c r="M41" s="64"/>
      <c r="N41" s="63" t="str">
        <f>A39</f>
        <v>UGE 5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7" x14ac:dyDescent="0.2">
      <c r="A44" s="45" t="s">
        <v>17</v>
      </c>
      <c r="B44" s="6">
        <f>C44/D44*100</f>
        <v>15.667949422759758</v>
      </c>
      <c r="C44" s="35">
        <v>285</v>
      </c>
      <c r="D44" s="40">
        <v>1819</v>
      </c>
      <c r="E44" s="6">
        <f>F44/G44*100</f>
        <v>9.3070308548305523</v>
      </c>
      <c r="F44" s="35">
        <v>184</v>
      </c>
      <c r="G44" s="40">
        <v>1977</v>
      </c>
      <c r="H44" s="6">
        <f>I44/J44*100</f>
        <v>4.4082793490282821</v>
      </c>
      <c r="I44" s="35">
        <v>279</v>
      </c>
      <c r="J44" s="39">
        <v>6329</v>
      </c>
      <c r="K44" s="6">
        <f t="shared" ref="K44:K49" si="4">L44/M44*100</f>
        <v>14.363376251788267</v>
      </c>
      <c r="L44" s="35">
        <v>1506</v>
      </c>
      <c r="M44" s="39">
        <v>10485</v>
      </c>
      <c r="N44" s="6">
        <f>O44/P44*100</f>
        <v>10.936438622028142</v>
      </c>
      <c r="O44" s="14">
        <f t="shared" ref="O44:P48" si="5">I44+F44+C44+L44</f>
        <v>2254</v>
      </c>
      <c r="P44" s="15">
        <f t="shared" si="5"/>
        <v>20610</v>
      </c>
    </row>
    <row r="45" spans="1:17" x14ac:dyDescent="0.2">
      <c r="A45" s="11" t="s">
        <v>18</v>
      </c>
      <c r="B45" s="6">
        <f t="shared" ref="B45:B48" si="6">C45/D45*100</f>
        <v>22.338204592901878</v>
      </c>
      <c r="C45" s="35">
        <v>321</v>
      </c>
      <c r="D45" s="40">
        <v>1437</v>
      </c>
      <c r="E45" s="6">
        <f>F45/G45*100</f>
        <v>9.1189155884165132</v>
      </c>
      <c r="F45" s="35">
        <v>148</v>
      </c>
      <c r="G45" s="40">
        <v>1623</v>
      </c>
      <c r="H45" s="6">
        <f t="shared" ref="H45:H48" si="7">I45/J45*100</f>
        <v>6.6441821247892081</v>
      </c>
      <c r="I45" s="35">
        <v>197</v>
      </c>
      <c r="J45" s="40">
        <v>2965</v>
      </c>
      <c r="K45" s="6">
        <f t="shared" si="4"/>
        <v>17.21537807986406</v>
      </c>
      <c r="L45" s="35">
        <v>1621</v>
      </c>
      <c r="M45" s="40">
        <v>9416</v>
      </c>
      <c r="N45" s="6">
        <f t="shared" ref="N45:N49" si="8">O45/P45*100</f>
        <v>14.811216890097793</v>
      </c>
      <c r="O45" s="14">
        <f t="shared" si="5"/>
        <v>2287</v>
      </c>
      <c r="P45" s="15">
        <f t="shared" si="5"/>
        <v>15441</v>
      </c>
    </row>
    <row r="46" spans="1:17" x14ac:dyDescent="0.2">
      <c r="A46" s="46" t="s">
        <v>23</v>
      </c>
      <c r="B46" s="6">
        <f t="shared" si="6"/>
        <v>21.731601731601732</v>
      </c>
      <c r="C46" s="35">
        <v>502</v>
      </c>
      <c r="D46" s="40">
        <v>2310</v>
      </c>
      <c r="E46" s="6">
        <f t="shared" ref="E46:E47" si="9">F46/G46*100</f>
        <v>9.5369730476848655</v>
      </c>
      <c r="F46" s="35">
        <v>138</v>
      </c>
      <c r="G46" s="40">
        <v>1447</v>
      </c>
      <c r="H46" s="6">
        <f t="shared" si="7"/>
        <v>5.425086473693792</v>
      </c>
      <c r="I46" s="47">
        <v>298</v>
      </c>
      <c r="J46" s="40">
        <v>5493</v>
      </c>
      <c r="K46" s="6">
        <f t="shared" si="4"/>
        <v>19.427946233197872</v>
      </c>
      <c r="L46" s="35">
        <v>2486</v>
      </c>
      <c r="M46" s="40">
        <v>12796</v>
      </c>
      <c r="N46" s="6">
        <f t="shared" si="8"/>
        <v>15.531162115576521</v>
      </c>
      <c r="O46" s="14">
        <f t="shared" si="5"/>
        <v>3424</v>
      </c>
      <c r="P46" s="15">
        <f t="shared" si="5"/>
        <v>22046</v>
      </c>
    </row>
    <row r="47" spans="1:17" x14ac:dyDescent="0.2">
      <c r="A47" s="11" t="s">
        <v>19</v>
      </c>
      <c r="B47" s="6">
        <f t="shared" si="6"/>
        <v>18.24212271973466</v>
      </c>
      <c r="C47" s="35">
        <v>220</v>
      </c>
      <c r="D47" s="40">
        <v>1206</v>
      </c>
      <c r="E47" s="6">
        <f t="shared" si="9"/>
        <v>9.3975903614457827</v>
      </c>
      <c r="F47" s="35">
        <v>156</v>
      </c>
      <c r="G47" s="40">
        <v>1660</v>
      </c>
      <c r="H47" s="6">
        <f t="shared" si="7"/>
        <v>3.6875567665758404</v>
      </c>
      <c r="I47" s="47">
        <v>203</v>
      </c>
      <c r="J47" s="40">
        <v>5505</v>
      </c>
      <c r="K47" s="6">
        <f t="shared" si="4"/>
        <v>16.601487615980371</v>
      </c>
      <c r="L47" s="35">
        <v>2165</v>
      </c>
      <c r="M47" s="40">
        <v>13041</v>
      </c>
      <c r="N47" s="6">
        <f t="shared" si="8"/>
        <v>12.815243788529795</v>
      </c>
      <c r="O47" s="14">
        <f t="shared" si="5"/>
        <v>2744</v>
      </c>
      <c r="P47" s="15">
        <f t="shared" si="5"/>
        <v>21412</v>
      </c>
    </row>
    <row r="48" spans="1:17" ht="13.5" thickBot="1" x14ac:dyDescent="0.25">
      <c r="A48" s="12" t="s">
        <v>20</v>
      </c>
      <c r="B48" s="6">
        <f t="shared" si="6"/>
        <v>21.019900497512438</v>
      </c>
      <c r="C48" s="35">
        <v>169</v>
      </c>
      <c r="D48" s="40">
        <v>804</v>
      </c>
      <c r="E48" s="6"/>
      <c r="F48" s="35"/>
      <c r="G48" s="40"/>
      <c r="H48" s="6">
        <f t="shared" si="7"/>
        <v>3.8330494037478706</v>
      </c>
      <c r="I48" s="35">
        <v>90</v>
      </c>
      <c r="J48" s="40">
        <v>2348</v>
      </c>
      <c r="K48" s="43">
        <f t="shared" si="4"/>
        <v>19.823788546255507</v>
      </c>
      <c r="L48" s="35">
        <v>1485</v>
      </c>
      <c r="M48" s="49">
        <v>7491</v>
      </c>
      <c r="N48" s="6">
        <f t="shared" si="8"/>
        <v>16.386357230104291</v>
      </c>
      <c r="O48" s="14">
        <f t="shared" si="5"/>
        <v>1744</v>
      </c>
      <c r="P48" s="15">
        <f t="shared" si="5"/>
        <v>10643</v>
      </c>
    </row>
    <row r="49" spans="1:16" ht="13.5" thickBot="1" x14ac:dyDescent="0.25">
      <c r="A49" s="41" t="s">
        <v>12</v>
      </c>
      <c r="B49" s="18">
        <f>C49/D49*100</f>
        <v>19.759767687434003</v>
      </c>
      <c r="C49" s="16">
        <f>SUM(C44:C48)</f>
        <v>1497</v>
      </c>
      <c r="D49" s="16">
        <f>SUM(D44:D48)</f>
        <v>7576</v>
      </c>
      <c r="E49" s="19">
        <f>F49/G49*100</f>
        <v>9.3335321306098109</v>
      </c>
      <c r="F49" s="16">
        <f>SUM(F44:F48)</f>
        <v>626</v>
      </c>
      <c r="G49" s="16">
        <f>SUM(G44:G48)</f>
        <v>6707</v>
      </c>
      <c r="H49" s="19">
        <f>I49/J49*100</f>
        <v>4.7128975265017674</v>
      </c>
      <c r="I49" s="16">
        <f>SUM(I44:I48)</f>
        <v>1067</v>
      </c>
      <c r="J49" s="17">
        <f>SUM(J44:J48)</f>
        <v>22640</v>
      </c>
      <c r="K49" s="44">
        <f t="shared" si="4"/>
        <v>17.402167991132654</v>
      </c>
      <c r="L49" s="16">
        <f>SUM(L44:L48)</f>
        <v>9263</v>
      </c>
      <c r="M49" s="16">
        <f>SUM(M44:M48)</f>
        <v>53229</v>
      </c>
      <c r="N49" s="19">
        <f t="shared" si="8"/>
        <v>13.813337474487533</v>
      </c>
      <c r="O49" s="16">
        <f>SUM(O44:O48)</f>
        <v>12453</v>
      </c>
      <c r="P49" s="20">
        <f>SUM(P44:P48)</f>
        <v>90152</v>
      </c>
    </row>
    <row r="51" spans="1:16" x14ac:dyDescent="0.2">
      <c r="A51" s="30" t="s">
        <v>21</v>
      </c>
    </row>
    <row r="52" spans="1:16" x14ac:dyDescent="0.2">
      <c r="A52" s="33" t="s">
        <v>29</v>
      </c>
    </row>
    <row r="53" spans="1:16" x14ac:dyDescent="0.2">
      <c r="A53" s="33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K10" sqref="K10"/>
    </sheetView>
  </sheetViews>
  <sheetFormatPr defaultRowHeight="12.75" x14ac:dyDescent="0.2"/>
  <cols>
    <col min="1" max="1" width="24.28515625" customWidth="1"/>
  </cols>
  <sheetData>
    <row r="1" spans="1:9" ht="15.75" x14ac:dyDescent="0.25">
      <c r="A1" s="1" t="s">
        <v>35</v>
      </c>
      <c r="B1" s="2"/>
      <c r="C1" s="2"/>
      <c r="D1" s="52"/>
      <c r="E1" s="30"/>
      <c r="F1" s="30"/>
      <c r="G1" s="30"/>
      <c r="H1" s="30"/>
      <c r="I1" s="30"/>
    </row>
    <row r="2" spans="1:9" ht="15.75" x14ac:dyDescent="0.25">
      <c r="A2" s="3" t="s">
        <v>27</v>
      </c>
      <c r="B2" s="53"/>
      <c r="C2" s="53"/>
      <c r="D2" s="54"/>
      <c r="E2" s="30"/>
      <c r="F2" s="30"/>
      <c r="G2" s="30"/>
      <c r="H2" s="30"/>
      <c r="I2" s="30"/>
    </row>
    <row r="3" spans="1:9" x14ac:dyDescent="0.2">
      <c r="A3" s="23" t="s">
        <v>0</v>
      </c>
      <c r="B3" s="24"/>
      <c r="C3" s="47"/>
      <c r="D3" s="55"/>
      <c r="E3" s="30"/>
      <c r="F3" s="30"/>
      <c r="G3" s="30"/>
      <c r="H3" s="30"/>
      <c r="I3" s="30"/>
    </row>
    <row r="4" spans="1:9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  <c r="I4" s="30"/>
    </row>
    <row r="5" spans="1:9" x14ac:dyDescent="0.2">
      <c r="A5" s="38" t="s">
        <v>2</v>
      </c>
      <c r="B5" s="37">
        <f t="shared" ref="B5:C9" si="0">B15/B25*100</f>
        <v>11.561810154525386</v>
      </c>
      <c r="C5" s="37">
        <f t="shared" si="0"/>
        <v>10.3623080363799</v>
      </c>
      <c r="D5" s="57">
        <f t="shared" ref="D5:D11" si="1">C5-B5</f>
        <v>-1.1995021181454852</v>
      </c>
      <c r="E5" s="30"/>
      <c r="F5" s="30"/>
      <c r="G5" s="30"/>
      <c r="H5" s="30"/>
      <c r="I5" s="30"/>
    </row>
    <row r="6" spans="1:9" x14ac:dyDescent="0.2">
      <c r="A6" s="38" t="s">
        <v>3</v>
      </c>
      <c r="B6" s="37">
        <f t="shared" si="0"/>
        <v>5.7416477173342662</v>
      </c>
      <c r="C6" s="37">
        <f t="shared" si="0"/>
        <v>4.7128975265017674</v>
      </c>
      <c r="D6" s="57">
        <f t="shared" si="1"/>
        <v>-1.0287501908324987</v>
      </c>
      <c r="E6" s="30"/>
      <c r="F6" s="30"/>
      <c r="G6" s="30"/>
      <c r="H6" s="30"/>
      <c r="I6" s="30"/>
    </row>
    <row r="7" spans="1:9" x14ac:dyDescent="0.2">
      <c r="A7" s="38" t="s">
        <v>22</v>
      </c>
      <c r="B7" s="37">
        <f t="shared" si="0"/>
        <v>22.928066754722522</v>
      </c>
      <c r="C7" s="37">
        <f t="shared" si="0"/>
        <v>20.092460881934564</v>
      </c>
      <c r="D7" s="57">
        <f t="shared" si="1"/>
        <v>-2.8356058727879585</v>
      </c>
      <c r="E7" s="30"/>
      <c r="F7" s="30"/>
      <c r="G7" s="30"/>
      <c r="H7" s="30"/>
      <c r="I7" s="30"/>
    </row>
    <row r="8" spans="1:9" x14ac:dyDescent="0.2">
      <c r="A8" s="38" t="s">
        <v>4</v>
      </c>
      <c r="B8" s="37">
        <f t="shared" si="0"/>
        <v>33.416645838540369</v>
      </c>
      <c r="C8" s="37">
        <f t="shared" si="0"/>
        <v>31.266116554925222</v>
      </c>
      <c r="D8" s="57">
        <f t="shared" si="1"/>
        <v>-2.1505292836151462</v>
      </c>
      <c r="E8" s="30"/>
      <c r="F8" s="30"/>
      <c r="G8" s="30"/>
      <c r="H8" s="30"/>
      <c r="I8" s="30"/>
    </row>
    <row r="9" spans="1:9" x14ac:dyDescent="0.2">
      <c r="A9" s="38" t="s">
        <v>5</v>
      </c>
      <c r="B9" s="37">
        <f t="shared" si="0"/>
        <v>19.175309891221858</v>
      </c>
      <c r="C9" s="37">
        <f t="shared" si="0"/>
        <v>19.733368532206967</v>
      </c>
      <c r="D9" s="57">
        <f t="shared" si="1"/>
        <v>0.55805864098510938</v>
      </c>
      <c r="E9" s="30"/>
      <c r="F9" s="30"/>
      <c r="G9" s="30"/>
      <c r="H9" s="30"/>
      <c r="I9" s="30"/>
    </row>
    <row r="10" spans="1:9" x14ac:dyDescent="0.2">
      <c r="A10" s="38" t="s">
        <v>6</v>
      </c>
      <c r="B10" s="37">
        <f>B5</f>
        <v>11.561810154525386</v>
      </c>
      <c r="C10" s="37">
        <f>C5</f>
        <v>10.3623080363799</v>
      </c>
      <c r="D10" s="57">
        <f t="shared" si="1"/>
        <v>-1.1995021181454852</v>
      </c>
      <c r="E10" s="30"/>
      <c r="F10" s="30"/>
      <c r="G10" s="30"/>
      <c r="H10" s="30"/>
      <c r="I10" s="30"/>
    </row>
    <row r="11" spans="1:9" x14ac:dyDescent="0.2">
      <c r="A11" s="23" t="s">
        <v>7</v>
      </c>
      <c r="B11" s="29">
        <f>B21/B31*100</f>
        <v>18.255937117534778</v>
      </c>
      <c r="C11" s="48">
        <f>C21/C31*100</f>
        <v>16.253547971606576</v>
      </c>
      <c r="D11" s="21">
        <f t="shared" si="1"/>
        <v>-2.0023891459282019</v>
      </c>
      <c r="E11" s="30"/>
      <c r="F11" s="30"/>
      <c r="G11" s="30"/>
      <c r="H11" s="30"/>
      <c r="I11" s="30"/>
    </row>
    <row r="12" spans="1:9" x14ac:dyDescent="0.2">
      <c r="A12" s="58"/>
      <c r="B12" s="53"/>
      <c r="C12" s="53"/>
      <c r="D12" s="54"/>
      <c r="E12" s="30"/>
      <c r="F12" s="30"/>
      <c r="G12" s="30"/>
      <c r="H12" s="30"/>
      <c r="I12" s="30"/>
    </row>
    <row r="13" spans="1:9" x14ac:dyDescent="0.2">
      <c r="A13" s="23" t="s">
        <v>15</v>
      </c>
      <c r="B13" s="47"/>
      <c r="C13" s="47"/>
      <c r="D13" s="55"/>
      <c r="E13" s="30"/>
      <c r="F13" s="30"/>
      <c r="G13" s="30"/>
      <c r="H13" s="30"/>
      <c r="I13" s="30"/>
    </row>
    <row r="14" spans="1:9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0"/>
      <c r="G14" s="30"/>
      <c r="H14" s="30"/>
      <c r="I14" s="30"/>
    </row>
    <row r="15" spans="1:9" x14ac:dyDescent="0.2">
      <c r="A15" s="38" t="s">
        <v>2</v>
      </c>
      <c r="B15" s="34">
        <v>838</v>
      </c>
      <c r="C15" s="34">
        <v>695</v>
      </c>
      <c r="D15" s="59">
        <f>C15-B15</f>
        <v>-143</v>
      </c>
      <c r="E15" s="30"/>
      <c r="F15" s="30"/>
      <c r="G15" s="30"/>
      <c r="H15" s="30"/>
      <c r="I15" s="30"/>
    </row>
    <row r="16" spans="1:9" x14ac:dyDescent="0.2">
      <c r="A16" s="38" t="s">
        <v>3</v>
      </c>
      <c r="B16" s="34">
        <v>1313</v>
      </c>
      <c r="C16" s="34">
        <v>1067</v>
      </c>
      <c r="D16" s="59">
        <f t="shared" ref="D16:D21" si="2">C16-B16</f>
        <v>-246</v>
      </c>
      <c r="E16" s="30"/>
      <c r="F16" s="30"/>
      <c r="G16" s="30"/>
      <c r="H16" s="30"/>
      <c r="I16" s="30"/>
    </row>
    <row r="17" spans="1:9" x14ac:dyDescent="0.2">
      <c r="A17" s="38" t="s">
        <v>22</v>
      </c>
      <c r="B17" s="34">
        <v>10936</v>
      </c>
      <c r="C17" s="34">
        <v>9040</v>
      </c>
      <c r="D17" s="59">
        <f t="shared" si="2"/>
        <v>-1896</v>
      </c>
      <c r="E17" s="30"/>
      <c r="F17" s="30"/>
      <c r="G17" s="30"/>
      <c r="H17" s="30"/>
      <c r="I17" s="34"/>
    </row>
    <row r="18" spans="1:9" x14ac:dyDescent="0.2">
      <c r="A18" s="38" t="s">
        <v>4</v>
      </c>
      <c r="B18" s="34">
        <v>2674</v>
      </c>
      <c r="C18" s="34">
        <v>2425</v>
      </c>
      <c r="D18" s="59">
        <f t="shared" si="2"/>
        <v>-249</v>
      </c>
      <c r="E18" s="30"/>
      <c r="F18" s="30"/>
      <c r="G18" s="34"/>
      <c r="H18" s="30"/>
      <c r="I18" s="30"/>
    </row>
    <row r="19" spans="1:9" x14ac:dyDescent="0.2">
      <c r="A19" s="38" t="s">
        <v>5</v>
      </c>
      <c r="B19" s="35">
        <v>1516</v>
      </c>
      <c r="C19" s="35">
        <v>1495</v>
      </c>
      <c r="D19" s="59">
        <f t="shared" si="2"/>
        <v>-21</v>
      </c>
      <c r="E19" s="30"/>
      <c r="F19" s="30"/>
      <c r="G19" s="34"/>
      <c r="H19" s="30"/>
      <c r="I19" s="30"/>
    </row>
    <row r="20" spans="1:9" x14ac:dyDescent="0.2">
      <c r="A20" s="38" t="s">
        <v>6</v>
      </c>
      <c r="B20" s="36">
        <f>B10/100*B30</f>
        <v>289.04525386313463</v>
      </c>
      <c r="C20" s="36">
        <f>C10/100*C30</f>
        <v>259.05770090949756</v>
      </c>
      <c r="D20" s="59">
        <f t="shared" si="2"/>
        <v>-29.987552953637078</v>
      </c>
      <c r="E20" s="34"/>
      <c r="F20" s="34"/>
      <c r="G20" s="30"/>
      <c r="H20" s="30"/>
      <c r="I20" s="30"/>
    </row>
    <row r="21" spans="1:9" x14ac:dyDescent="0.2">
      <c r="A21" s="23" t="s">
        <v>7</v>
      </c>
      <c r="B21" s="25">
        <f>SUM(B15:B20)</f>
        <v>17566.045253863136</v>
      </c>
      <c r="C21" s="25">
        <f>SUM(C15:C20)</f>
        <v>14981.057700909498</v>
      </c>
      <c r="D21" s="26">
        <f t="shared" si="2"/>
        <v>-2584.9875529536384</v>
      </c>
      <c r="E21" s="30"/>
      <c r="F21" s="34"/>
      <c r="G21" s="30"/>
      <c r="H21" s="30"/>
      <c r="I21" s="34"/>
    </row>
    <row r="22" spans="1:9" x14ac:dyDescent="0.2">
      <c r="A22" s="58"/>
      <c r="B22" s="53"/>
      <c r="C22" s="53"/>
      <c r="D22" s="54"/>
      <c r="E22" s="30"/>
      <c r="F22" s="30"/>
      <c r="G22" s="30"/>
      <c r="H22" s="30"/>
      <c r="I22" s="30"/>
    </row>
    <row r="23" spans="1:9" x14ac:dyDescent="0.2">
      <c r="A23" s="23" t="s">
        <v>8</v>
      </c>
      <c r="B23" s="47"/>
      <c r="C23" s="47"/>
      <c r="D23" s="55"/>
      <c r="E23" s="30"/>
      <c r="F23" s="30"/>
      <c r="G23" s="34"/>
      <c r="H23" s="30"/>
      <c r="I23" s="30"/>
    </row>
    <row r="24" spans="1:9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0"/>
      <c r="G24" s="30"/>
      <c r="H24" s="30"/>
      <c r="I24" s="30"/>
    </row>
    <row r="25" spans="1:9" x14ac:dyDescent="0.2">
      <c r="A25" s="38" t="s">
        <v>2</v>
      </c>
      <c r="B25" s="34">
        <v>7248</v>
      </c>
      <c r="C25" s="34">
        <v>6707</v>
      </c>
      <c r="D25" s="59">
        <f t="shared" ref="D25:D31" si="3">C25-B25</f>
        <v>-541</v>
      </c>
      <c r="E25" s="30"/>
      <c r="F25" s="30"/>
      <c r="G25" s="30"/>
      <c r="H25" s="30"/>
      <c r="I25" s="34"/>
    </row>
    <row r="26" spans="1:9" x14ac:dyDescent="0.2">
      <c r="A26" s="38" t="s">
        <v>3</v>
      </c>
      <c r="B26" s="34">
        <v>22868</v>
      </c>
      <c r="C26" s="34">
        <v>22640</v>
      </c>
      <c r="D26" s="59">
        <f t="shared" si="3"/>
        <v>-228</v>
      </c>
      <c r="E26" s="30"/>
      <c r="F26" s="30"/>
      <c r="G26" s="30"/>
      <c r="H26" s="30"/>
      <c r="I26" s="34"/>
    </row>
    <row r="27" spans="1:9" x14ac:dyDescent="0.2">
      <c r="A27" s="38" t="s">
        <v>22</v>
      </c>
      <c r="B27" s="34">
        <v>47697</v>
      </c>
      <c r="C27" s="34">
        <v>44992</v>
      </c>
      <c r="D27" s="59">
        <f t="shared" si="3"/>
        <v>-2705</v>
      </c>
      <c r="E27" s="30"/>
      <c r="F27" s="30"/>
      <c r="G27" s="34"/>
      <c r="H27" s="30"/>
      <c r="I27" s="34"/>
    </row>
    <row r="28" spans="1:9" x14ac:dyDescent="0.2">
      <c r="A28" s="38" t="s">
        <v>4</v>
      </c>
      <c r="B28" s="34">
        <v>8002</v>
      </c>
      <c r="C28" s="34">
        <v>7756</v>
      </c>
      <c r="D28" s="59">
        <f t="shared" si="3"/>
        <v>-246</v>
      </c>
      <c r="E28" s="30"/>
      <c r="F28" s="30"/>
      <c r="G28" s="34"/>
      <c r="H28" s="30"/>
      <c r="I28" s="34"/>
    </row>
    <row r="29" spans="1:9" x14ac:dyDescent="0.2">
      <c r="A29" s="38" t="s">
        <v>5</v>
      </c>
      <c r="B29" s="34">
        <v>7906</v>
      </c>
      <c r="C29" s="34">
        <v>7576</v>
      </c>
      <c r="D29" s="59">
        <f t="shared" si="3"/>
        <v>-330</v>
      </c>
      <c r="E29" s="30"/>
      <c r="F29" s="30"/>
      <c r="G29" s="34"/>
      <c r="H29" s="30"/>
      <c r="I29" s="34"/>
    </row>
    <row r="30" spans="1:9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0"/>
      <c r="G30" s="34"/>
      <c r="H30" s="30"/>
      <c r="I30" s="34"/>
    </row>
    <row r="31" spans="1:9" x14ac:dyDescent="0.2">
      <c r="A31" s="23" t="s">
        <v>7</v>
      </c>
      <c r="B31" s="25">
        <f>SUM(B25:B30)</f>
        <v>96221</v>
      </c>
      <c r="C31" s="25">
        <f>SUM(C25:C30)</f>
        <v>92171</v>
      </c>
      <c r="D31" s="26">
        <f t="shared" si="3"/>
        <v>-4050</v>
      </c>
      <c r="E31" s="34"/>
      <c r="F31" s="34"/>
      <c r="G31" s="34"/>
      <c r="H31" s="30"/>
      <c r="I31" s="34"/>
    </row>
    <row r="32" spans="1:9" x14ac:dyDescent="0.2">
      <c r="A32" s="58"/>
      <c r="B32" s="60"/>
      <c r="C32" s="60"/>
      <c r="D32" s="61"/>
      <c r="E32" s="30"/>
      <c r="F32" s="30"/>
      <c r="G32" s="34"/>
      <c r="H32" s="30"/>
      <c r="I32" s="30"/>
    </row>
    <row r="33" spans="1:17" x14ac:dyDescent="0.2">
      <c r="A33" s="33" t="s">
        <v>21</v>
      </c>
      <c r="B33" s="30"/>
      <c r="C33" s="30"/>
      <c r="D33" s="30"/>
      <c r="E33" s="30"/>
      <c r="F33" s="30"/>
      <c r="G33" s="34"/>
      <c r="H33" s="30"/>
      <c r="I33" s="30"/>
    </row>
    <row r="34" spans="1:17" x14ac:dyDescent="0.2">
      <c r="A34" s="33" t="s">
        <v>29</v>
      </c>
      <c r="B34" s="30"/>
      <c r="C34" s="30"/>
      <c r="D34" s="30"/>
      <c r="E34" s="30"/>
      <c r="F34" s="30"/>
      <c r="G34" s="34"/>
      <c r="H34" s="34"/>
      <c r="I34" s="30"/>
    </row>
    <row r="35" spans="1:17" x14ac:dyDescent="0.2">
      <c r="A35" s="33"/>
      <c r="B35" s="30"/>
      <c r="C35" s="30"/>
      <c r="D35" s="30"/>
      <c r="E35" s="30"/>
      <c r="F35" s="30"/>
      <c r="G35" s="30"/>
      <c r="H35" s="30"/>
    </row>
    <row r="36" spans="1:17" x14ac:dyDescent="0.2">
      <c r="A36" t="s">
        <v>13</v>
      </c>
    </row>
    <row r="37" spans="1:17" x14ac:dyDescent="0.2">
      <c r="A37" s="30" t="s">
        <v>24</v>
      </c>
    </row>
    <row r="39" spans="1:17" x14ac:dyDescent="0.2">
      <c r="A39" s="30" t="s">
        <v>36</v>
      </c>
      <c r="B39">
        <v>2012</v>
      </c>
      <c r="C39" s="30" t="s">
        <v>25</v>
      </c>
    </row>
    <row r="40" spans="1:17" ht="13.5" thickBot="1" x14ac:dyDescent="0.25"/>
    <row r="41" spans="1:17" x14ac:dyDescent="0.2">
      <c r="A41" s="62">
        <v>2012</v>
      </c>
      <c r="B41" s="63" t="str">
        <f>A39</f>
        <v>UGE 7</v>
      </c>
      <c r="C41" s="63"/>
      <c r="D41" s="64"/>
      <c r="E41" s="63" t="str">
        <f>A39</f>
        <v>UGE 7</v>
      </c>
      <c r="F41" s="63"/>
      <c r="G41" s="64"/>
      <c r="H41" s="63" t="str">
        <f>A39</f>
        <v>UGE 7</v>
      </c>
      <c r="I41" s="63"/>
      <c r="J41" s="64"/>
      <c r="K41" s="63" t="str">
        <f>B41</f>
        <v>UGE 7</v>
      </c>
      <c r="L41" s="63"/>
      <c r="M41" s="64"/>
      <c r="N41" s="63" t="str">
        <f>A39</f>
        <v>UGE 7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7" x14ac:dyDescent="0.2">
      <c r="A44" s="45" t="s">
        <v>17</v>
      </c>
      <c r="B44" s="6">
        <f>C44/D44*100</f>
        <v>16.327652556349641</v>
      </c>
      <c r="C44" s="35">
        <v>297</v>
      </c>
      <c r="D44" s="40">
        <v>1819</v>
      </c>
      <c r="E44" s="6">
        <f>F44/G44*100</f>
        <v>10.166919575113809</v>
      </c>
      <c r="F44" s="35">
        <v>201</v>
      </c>
      <c r="G44" s="40">
        <v>1977</v>
      </c>
      <c r="H44" s="6">
        <f>I44/J44*100</f>
        <v>4.4082793490282821</v>
      </c>
      <c r="I44" s="35">
        <v>279</v>
      </c>
      <c r="J44" s="39">
        <v>6329</v>
      </c>
      <c r="K44" s="6">
        <f t="shared" ref="K44:K49" si="4">L44/M44*100</f>
        <v>17.728505034856703</v>
      </c>
      <c r="L44" s="35">
        <v>1831</v>
      </c>
      <c r="M44" s="39">
        <v>10328</v>
      </c>
      <c r="N44" s="6">
        <f>O44/P44*100</f>
        <v>12.751185645137634</v>
      </c>
      <c r="O44" s="14">
        <f t="shared" ref="O44:P48" si="5">I44+F44+C44+L44</f>
        <v>2608</v>
      </c>
      <c r="P44" s="15">
        <f t="shared" si="5"/>
        <v>20453</v>
      </c>
    </row>
    <row r="45" spans="1:17" x14ac:dyDescent="0.2">
      <c r="A45" s="11" t="s">
        <v>18</v>
      </c>
      <c r="B45" s="6">
        <f t="shared" ref="B45:B48" si="6">C45/D45*100</f>
        <v>22.129436325678498</v>
      </c>
      <c r="C45" s="35">
        <v>318</v>
      </c>
      <c r="D45" s="40">
        <v>1437</v>
      </c>
      <c r="E45" s="6">
        <f>F45/G45*100</f>
        <v>10.597658656808379</v>
      </c>
      <c r="F45" s="35">
        <v>172</v>
      </c>
      <c r="G45" s="40">
        <v>1623</v>
      </c>
      <c r="H45" s="6">
        <f t="shared" ref="H45:H48" si="7">I45/J45*100</f>
        <v>6.6441821247892081</v>
      </c>
      <c r="I45" s="35">
        <v>197</v>
      </c>
      <c r="J45" s="40">
        <v>2965</v>
      </c>
      <c r="K45" s="6">
        <f t="shared" si="4"/>
        <v>21.815848572345203</v>
      </c>
      <c r="L45" s="35">
        <v>2040</v>
      </c>
      <c r="M45" s="40">
        <v>9351</v>
      </c>
      <c r="N45" s="6">
        <f t="shared" ref="N45:N49" si="8">O45/P45*100</f>
        <v>17.735431841831424</v>
      </c>
      <c r="O45" s="14">
        <f t="shared" si="5"/>
        <v>2727</v>
      </c>
      <c r="P45" s="15">
        <f t="shared" si="5"/>
        <v>15376</v>
      </c>
    </row>
    <row r="46" spans="1:17" x14ac:dyDescent="0.2">
      <c r="A46" s="46" t="s">
        <v>23</v>
      </c>
      <c r="B46" s="6">
        <f t="shared" si="6"/>
        <v>21.861471861471863</v>
      </c>
      <c r="C46" s="35">
        <v>505</v>
      </c>
      <c r="D46" s="40">
        <v>2310</v>
      </c>
      <c r="E46" s="6">
        <f t="shared" ref="E46:E47" si="9">F46/G46*100</f>
        <v>10.435383552176917</v>
      </c>
      <c r="F46" s="35">
        <v>151</v>
      </c>
      <c r="G46" s="40">
        <v>1447</v>
      </c>
      <c r="H46" s="6">
        <f t="shared" si="7"/>
        <v>5.425086473693792</v>
      </c>
      <c r="I46" s="47">
        <v>298</v>
      </c>
      <c r="J46" s="40">
        <v>5493</v>
      </c>
      <c r="K46" s="6">
        <f t="shared" si="4"/>
        <v>23.827569872098529</v>
      </c>
      <c r="L46" s="35">
        <v>3018</v>
      </c>
      <c r="M46" s="40">
        <v>12666</v>
      </c>
      <c r="N46" s="6">
        <f t="shared" si="8"/>
        <v>18.123745208979742</v>
      </c>
      <c r="O46" s="14">
        <f t="shared" si="5"/>
        <v>3972</v>
      </c>
      <c r="P46" s="15">
        <f t="shared" si="5"/>
        <v>21916</v>
      </c>
    </row>
    <row r="47" spans="1:17" x14ac:dyDescent="0.2">
      <c r="A47" s="11" t="s">
        <v>19</v>
      </c>
      <c r="B47" s="6">
        <f t="shared" si="6"/>
        <v>17.5787728026534</v>
      </c>
      <c r="C47" s="35">
        <v>212</v>
      </c>
      <c r="D47" s="40">
        <v>1206</v>
      </c>
      <c r="E47" s="6">
        <f t="shared" si="9"/>
        <v>10.301204819277109</v>
      </c>
      <c r="F47" s="35">
        <v>171</v>
      </c>
      <c r="G47" s="40">
        <v>1660</v>
      </c>
      <c r="H47" s="6">
        <f t="shared" si="7"/>
        <v>3.6875567665758404</v>
      </c>
      <c r="I47" s="47">
        <v>203</v>
      </c>
      <c r="J47" s="40">
        <v>5505</v>
      </c>
      <c r="K47" s="6">
        <f t="shared" si="4"/>
        <v>21.110423755026293</v>
      </c>
      <c r="L47" s="35">
        <v>2730</v>
      </c>
      <c r="M47" s="40">
        <v>12932</v>
      </c>
      <c r="N47" s="6">
        <f t="shared" si="8"/>
        <v>15.565882739520257</v>
      </c>
      <c r="O47" s="14">
        <f t="shared" si="5"/>
        <v>3316</v>
      </c>
      <c r="P47" s="15">
        <f t="shared" si="5"/>
        <v>21303</v>
      </c>
    </row>
    <row r="48" spans="1:17" ht="13.5" thickBot="1" x14ac:dyDescent="0.25">
      <c r="A48" s="12" t="s">
        <v>20</v>
      </c>
      <c r="B48" s="6">
        <f t="shared" si="6"/>
        <v>20.273631840796018</v>
      </c>
      <c r="C48" s="35">
        <v>163</v>
      </c>
      <c r="D48" s="40">
        <v>804</v>
      </c>
      <c r="E48" s="6"/>
      <c r="F48" s="35"/>
      <c r="G48" s="40"/>
      <c r="H48" s="6">
        <f t="shared" si="7"/>
        <v>3.8330494037478706</v>
      </c>
      <c r="I48" s="35">
        <v>90</v>
      </c>
      <c r="J48" s="40">
        <v>2348</v>
      </c>
      <c r="K48" s="43">
        <f t="shared" si="4"/>
        <v>24.708874314014189</v>
      </c>
      <c r="L48" s="35">
        <v>1846</v>
      </c>
      <c r="M48" s="49">
        <v>7471</v>
      </c>
      <c r="N48" s="6">
        <f t="shared" si="8"/>
        <v>19.759013461357434</v>
      </c>
      <c r="O48" s="14">
        <f t="shared" si="5"/>
        <v>2099</v>
      </c>
      <c r="P48" s="15">
        <f t="shared" si="5"/>
        <v>10623</v>
      </c>
    </row>
    <row r="49" spans="1:16" ht="13.5" thickBot="1" x14ac:dyDescent="0.25">
      <c r="A49" s="41" t="s">
        <v>12</v>
      </c>
      <c r="B49" s="18">
        <f>C49/D49*100</f>
        <v>19.733368532206967</v>
      </c>
      <c r="C49" s="16">
        <f>SUM(C44:C48)</f>
        <v>1495</v>
      </c>
      <c r="D49" s="16">
        <f>SUM(D44:D48)</f>
        <v>7576</v>
      </c>
      <c r="E49" s="19">
        <f>F49/G49*100</f>
        <v>10.3623080363799</v>
      </c>
      <c r="F49" s="16">
        <f>SUM(F44:F48)</f>
        <v>695</v>
      </c>
      <c r="G49" s="16">
        <f>SUM(G44:G48)</f>
        <v>6707</v>
      </c>
      <c r="H49" s="19">
        <f>I49/J49*100</f>
        <v>4.7128975265017674</v>
      </c>
      <c r="I49" s="16">
        <f>SUM(I44:I48)</f>
        <v>1067</v>
      </c>
      <c r="J49" s="17">
        <f>SUM(J44:J48)</f>
        <v>22640</v>
      </c>
      <c r="K49" s="44">
        <f t="shared" si="4"/>
        <v>21.735421248198982</v>
      </c>
      <c r="L49" s="16">
        <f>SUM(L44:L48)</f>
        <v>11465</v>
      </c>
      <c r="M49" s="16">
        <f>SUM(M44:M48)</f>
        <v>52748</v>
      </c>
      <c r="N49" s="19">
        <f t="shared" si="8"/>
        <v>16.417793935609058</v>
      </c>
      <c r="O49" s="16">
        <f>SUM(O44:O48)</f>
        <v>14722</v>
      </c>
      <c r="P49" s="20">
        <f>SUM(P44:P48)</f>
        <v>89671</v>
      </c>
    </row>
    <row r="51" spans="1:16" x14ac:dyDescent="0.2">
      <c r="A51" s="30" t="s">
        <v>21</v>
      </c>
    </row>
    <row r="52" spans="1:16" x14ac:dyDescent="0.2">
      <c r="A52" s="33" t="s">
        <v>29</v>
      </c>
    </row>
    <row r="53" spans="1:16" x14ac:dyDescent="0.2">
      <c r="A53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10" workbookViewId="0">
      <selection activeCell="N22" sqref="N22"/>
    </sheetView>
  </sheetViews>
  <sheetFormatPr defaultRowHeight="12.75" x14ac:dyDescent="0.2"/>
  <sheetData>
    <row r="1" spans="1:9" ht="15.75" x14ac:dyDescent="0.25">
      <c r="A1" s="1" t="s">
        <v>37</v>
      </c>
      <c r="B1" s="2"/>
      <c r="C1" s="2"/>
      <c r="D1" s="52"/>
      <c r="E1" s="30"/>
      <c r="F1" s="30"/>
      <c r="G1" s="30"/>
      <c r="H1" s="30"/>
      <c r="I1" s="30"/>
    </row>
    <row r="2" spans="1:9" ht="15.75" x14ac:dyDescent="0.25">
      <c r="A2" s="3" t="s">
        <v>27</v>
      </c>
      <c r="B2" s="53"/>
      <c r="C2" s="53"/>
      <c r="D2" s="54"/>
      <c r="E2" s="30"/>
      <c r="F2" s="30"/>
      <c r="G2" s="30"/>
      <c r="H2" s="30"/>
      <c r="I2" s="30"/>
    </row>
    <row r="3" spans="1:9" x14ac:dyDescent="0.2">
      <c r="A3" s="23" t="s">
        <v>0</v>
      </c>
      <c r="B3" s="24"/>
      <c r="C3" s="47"/>
      <c r="D3" s="55"/>
      <c r="E3" s="30"/>
      <c r="F3" s="30"/>
      <c r="G3" s="30"/>
      <c r="H3" s="30"/>
      <c r="I3" s="30"/>
    </row>
    <row r="4" spans="1:9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  <c r="I4" s="30"/>
    </row>
    <row r="5" spans="1:9" x14ac:dyDescent="0.2">
      <c r="A5" s="38" t="s">
        <v>2</v>
      </c>
      <c r="B5" s="37">
        <f t="shared" ref="B5:C9" si="0">B15/B25*100</f>
        <v>12.279972279972281</v>
      </c>
      <c r="C5" s="37">
        <f t="shared" si="0"/>
        <v>10.762331838565023</v>
      </c>
      <c r="D5" s="57">
        <f t="shared" ref="D5:D11" si="1">C5-B5</f>
        <v>-1.5176404414072575</v>
      </c>
      <c r="E5" s="30"/>
      <c r="F5" s="30"/>
      <c r="G5" s="30"/>
      <c r="H5" s="30"/>
      <c r="I5" s="30"/>
    </row>
    <row r="6" spans="1:9" x14ac:dyDescent="0.2">
      <c r="A6" s="38" t="s">
        <v>3</v>
      </c>
      <c r="B6" s="37">
        <f t="shared" si="0"/>
        <v>5.9473684210526319</v>
      </c>
      <c r="C6" s="37">
        <f t="shared" si="0"/>
        <v>5.034152399538721</v>
      </c>
      <c r="D6" s="57">
        <f t="shared" si="1"/>
        <v>-0.9132160215139109</v>
      </c>
      <c r="E6" s="30"/>
      <c r="F6" s="30"/>
      <c r="G6" s="30"/>
      <c r="H6" s="30"/>
      <c r="I6" s="30"/>
    </row>
    <row r="7" spans="1:9" x14ac:dyDescent="0.2">
      <c r="A7" s="38" t="s">
        <v>22</v>
      </c>
      <c r="B7" s="37">
        <f t="shared" si="0"/>
        <v>23.10149862328436</v>
      </c>
      <c r="C7" s="37">
        <f t="shared" si="0"/>
        <v>17.827558564175646</v>
      </c>
      <c r="D7" s="57">
        <f t="shared" si="1"/>
        <v>-5.273940059108714</v>
      </c>
      <c r="E7" s="30"/>
      <c r="F7" s="30"/>
      <c r="G7" s="30"/>
      <c r="H7" s="30"/>
      <c r="I7" s="30"/>
    </row>
    <row r="8" spans="1:9" x14ac:dyDescent="0.2">
      <c r="A8" s="38" t="s">
        <v>4</v>
      </c>
      <c r="B8" s="37">
        <f t="shared" si="0"/>
        <v>34.006776257999746</v>
      </c>
      <c r="C8" s="37">
        <f t="shared" si="0"/>
        <v>26.401236954000773</v>
      </c>
      <c r="D8" s="57">
        <f t="shared" si="1"/>
        <v>-7.6055393039989738</v>
      </c>
      <c r="E8" s="30"/>
      <c r="F8" s="30"/>
      <c r="G8" s="30"/>
      <c r="H8" s="30"/>
      <c r="I8" s="30"/>
    </row>
    <row r="9" spans="1:9" x14ac:dyDescent="0.2">
      <c r="A9" s="38" t="s">
        <v>5</v>
      </c>
      <c r="B9" s="37">
        <f t="shared" si="0"/>
        <v>19.730485634375793</v>
      </c>
      <c r="C9" s="37">
        <f t="shared" si="0"/>
        <v>19.688498402555908</v>
      </c>
      <c r="D9" s="57">
        <f t="shared" si="1"/>
        <v>-4.198723181988484E-2</v>
      </c>
      <c r="E9" s="30"/>
      <c r="F9" s="30"/>
      <c r="G9" s="30"/>
      <c r="H9" s="30"/>
      <c r="I9" s="30"/>
    </row>
    <row r="10" spans="1:9" x14ac:dyDescent="0.2">
      <c r="A10" s="38" t="s">
        <v>6</v>
      </c>
      <c r="B10" s="37">
        <f>B5</f>
        <v>12.279972279972281</v>
      </c>
      <c r="C10" s="37">
        <f>C5</f>
        <v>10.762331838565023</v>
      </c>
      <c r="D10" s="57">
        <f t="shared" si="1"/>
        <v>-1.5176404414072575</v>
      </c>
      <c r="E10" s="30"/>
      <c r="F10" s="30"/>
      <c r="G10" s="30"/>
      <c r="H10" s="30"/>
      <c r="I10" s="30"/>
    </row>
    <row r="11" spans="1:9" x14ac:dyDescent="0.2">
      <c r="A11" s="23" t="s">
        <v>7</v>
      </c>
      <c r="B11" s="29">
        <f>B21/B31*100</f>
        <v>18.557860984914889</v>
      </c>
      <c r="C11" s="48">
        <f>C21/C31*100</f>
        <v>14.859121050473934</v>
      </c>
      <c r="D11" s="21">
        <f t="shared" si="1"/>
        <v>-3.6987399344409546</v>
      </c>
      <c r="E11" s="30"/>
      <c r="F11" s="30"/>
      <c r="G11" s="30"/>
      <c r="H11" s="30"/>
      <c r="I11" s="30"/>
    </row>
    <row r="12" spans="1:9" x14ac:dyDescent="0.2">
      <c r="A12" s="58"/>
      <c r="B12" s="53"/>
      <c r="C12" s="53"/>
      <c r="D12" s="54"/>
      <c r="E12" s="30"/>
      <c r="F12" s="30"/>
      <c r="G12" s="30"/>
      <c r="H12" s="30"/>
      <c r="I12" s="30"/>
    </row>
    <row r="13" spans="1:9" x14ac:dyDescent="0.2">
      <c r="A13" s="23" t="s">
        <v>15</v>
      </c>
      <c r="B13" s="47"/>
      <c r="C13" s="47"/>
      <c r="D13" s="55"/>
      <c r="E13" s="30"/>
      <c r="F13" s="30"/>
      <c r="G13" s="30"/>
      <c r="H13" s="30"/>
      <c r="I13" s="30"/>
    </row>
    <row r="14" spans="1:9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0"/>
      <c r="G14" s="30"/>
      <c r="H14" s="30"/>
      <c r="I14" s="30"/>
    </row>
    <row r="15" spans="1:9" x14ac:dyDescent="0.2">
      <c r="A15" s="38" t="s">
        <v>2</v>
      </c>
      <c r="B15" s="34">
        <v>886</v>
      </c>
      <c r="C15" s="34">
        <v>720</v>
      </c>
      <c r="D15" s="59">
        <f>C15-B15</f>
        <v>-166</v>
      </c>
      <c r="E15" s="30"/>
      <c r="F15" s="30"/>
      <c r="G15" s="30"/>
      <c r="H15" s="30"/>
      <c r="I15" s="30"/>
    </row>
    <row r="16" spans="1:9" x14ac:dyDescent="0.2">
      <c r="A16" s="38" t="s">
        <v>3</v>
      </c>
      <c r="B16" s="34">
        <v>1356</v>
      </c>
      <c r="C16" s="34">
        <v>1135</v>
      </c>
      <c r="D16" s="59">
        <f t="shared" ref="D16:D21" si="2">C16-B16</f>
        <v>-221</v>
      </c>
      <c r="E16" s="30"/>
      <c r="F16" s="30"/>
      <c r="G16" s="30"/>
      <c r="H16" s="30"/>
      <c r="I16" s="30"/>
    </row>
    <row r="17" spans="1:9" x14ac:dyDescent="0.2">
      <c r="A17" s="38" t="s">
        <v>22</v>
      </c>
      <c r="B17" s="34">
        <v>10991</v>
      </c>
      <c r="C17" s="34">
        <v>8006</v>
      </c>
      <c r="D17" s="59">
        <f t="shared" si="2"/>
        <v>-2985</v>
      </c>
      <c r="E17" s="30"/>
      <c r="F17" s="30"/>
      <c r="G17" s="30"/>
      <c r="H17" s="30"/>
      <c r="I17" s="34"/>
    </row>
    <row r="18" spans="1:9" x14ac:dyDescent="0.2">
      <c r="A18" s="38" t="s">
        <v>4</v>
      </c>
      <c r="B18" s="34">
        <v>2710</v>
      </c>
      <c r="C18" s="34">
        <v>2049</v>
      </c>
      <c r="D18" s="59">
        <f t="shared" si="2"/>
        <v>-661</v>
      </c>
      <c r="E18" s="30"/>
      <c r="F18" s="30"/>
      <c r="G18" s="34"/>
      <c r="H18" s="30"/>
      <c r="I18" s="30"/>
    </row>
    <row r="19" spans="1:9" x14ac:dyDescent="0.2">
      <c r="A19" s="38" t="s">
        <v>5</v>
      </c>
      <c r="B19" s="35">
        <v>1552</v>
      </c>
      <c r="C19" s="35">
        <v>1479</v>
      </c>
      <c r="D19" s="59">
        <f t="shared" si="2"/>
        <v>-73</v>
      </c>
      <c r="E19" s="30"/>
      <c r="F19" s="30"/>
      <c r="G19" s="34"/>
      <c r="H19" s="30"/>
      <c r="I19" s="30"/>
    </row>
    <row r="20" spans="1:9" x14ac:dyDescent="0.2">
      <c r="A20" s="38" t="s">
        <v>6</v>
      </c>
      <c r="B20" s="36">
        <f>B10/100*B30</f>
        <v>306.99930699930701</v>
      </c>
      <c r="C20" s="36">
        <f>C10/100*C30</f>
        <v>269.05829596412559</v>
      </c>
      <c r="D20" s="59">
        <f t="shared" si="2"/>
        <v>-37.941011035181418</v>
      </c>
      <c r="E20" s="34"/>
      <c r="F20" s="34"/>
      <c r="G20" s="30"/>
      <c r="H20" s="30"/>
      <c r="I20" s="30"/>
    </row>
    <row r="21" spans="1:9" x14ac:dyDescent="0.2">
      <c r="A21" s="23" t="s">
        <v>7</v>
      </c>
      <c r="B21" s="25">
        <f>SUM(B15:B20)</f>
        <v>17801.999306999307</v>
      </c>
      <c r="C21" s="25">
        <f>SUM(C15:C20)</f>
        <v>13658.058295964125</v>
      </c>
      <c r="D21" s="26">
        <f t="shared" si="2"/>
        <v>-4143.9410110351819</v>
      </c>
      <c r="E21" s="30"/>
      <c r="F21" s="34"/>
      <c r="G21" s="30"/>
      <c r="H21" s="30"/>
      <c r="I21" s="34"/>
    </row>
    <row r="22" spans="1:9" x14ac:dyDescent="0.2">
      <c r="A22" s="58"/>
      <c r="B22" s="53"/>
      <c r="C22" s="53"/>
      <c r="D22" s="54"/>
      <c r="E22" s="30"/>
      <c r="F22" s="30"/>
      <c r="G22" s="30"/>
      <c r="H22" s="30"/>
      <c r="I22" s="30"/>
    </row>
    <row r="23" spans="1:9" x14ac:dyDescent="0.2">
      <c r="A23" s="23" t="s">
        <v>8</v>
      </c>
      <c r="B23" s="47"/>
      <c r="C23" s="47"/>
      <c r="D23" s="55"/>
      <c r="E23" s="30"/>
      <c r="F23" s="30"/>
      <c r="G23" s="34"/>
      <c r="H23" s="30"/>
      <c r="I23" s="30"/>
    </row>
    <row r="24" spans="1:9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0"/>
      <c r="G24" s="30"/>
      <c r="H24" s="30"/>
      <c r="I24" s="30"/>
    </row>
    <row r="25" spans="1:9" x14ac:dyDescent="0.2">
      <c r="A25" s="38" t="s">
        <v>2</v>
      </c>
      <c r="B25" s="34">
        <v>7215</v>
      </c>
      <c r="C25" s="34">
        <v>6690</v>
      </c>
      <c r="D25" s="59">
        <f t="shared" ref="D25:D31" si="3">C25-B25</f>
        <v>-525</v>
      </c>
      <c r="E25" s="30"/>
      <c r="F25" s="30"/>
      <c r="G25" s="30"/>
      <c r="H25" s="30"/>
      <c r="I25" s="34"/>
    </row>
    <row r="26" spans="1:9" x14ac:dyDescent="0.2">
      <c r="A26" s="38" t="s">
        <v>3</v>
      </c>
      <c r="B26" s="34">
        <v>22800</v>
      </c>
      <c r="C26" s="34">
        <v>22546</v>
      </c>
      <c r="D26" s="59">
        <f t="shared" si="3"/>
        <v>-254</v>
      </c>
      <c r="E26" s="30"/>
      <c r="F26" s="30"/>
      <c r="G26" s="30"/>
      <c r="H26" s="30"/>
      <c r="I26" s="34"/>
    </row>
    <row r="27" spans="1:9" x14ac:dyDescent="0.2">
      <c r="A27" s="38" t="s">
        <v>22</v>
      </c>
      <c r="B27" s="34">
        <v>47577</v>
      </c>
      <c r="C27" s="34">
        <v>44908</v>
      </c>
      <c r="D27" s="59">
        <f t="shared" si="3"/>
        <v>-2669</v>
      </c>
      <c r="E27" s="30"/>
      <c r="F27" s="30"/>
      <c r="G27" s="34"/>
      <c r="H27" s="30"/>
      <c r="I27" s="34"/>
    </row>
    <row r="28" spans="1:9" x14ac:dyDescent="0.2">
      <c r="A28" s="38" t="s">
        <v>4</v>
      </c>
      <c r="B28" s="34">
        <v>7969</v>
      </c>
      <c r="C28" s="34">
        <v>7761</v>
      </c>
      <c r="D28" s="59">
        <f t="shared" si="3"/>
        <v>-208</v>
      </c>
      <c r="E28" s="30"/>
      <c r="F28" s="30"/>
      <c r="G28" s="34"/>
      <c r="H28" s="30"/>
      <c r="I28" s="34"/>
    </row>
    <row r="29" spans="1:9" x14ac:dyDescent="0.2">
      <c r="A29" s="38" t="s">
        <v>5</v>
      </c>
      <c r="B29" s="34">
        <v>7866</v>
      </c>
      <c r="C29" s="34">
        <v>7512</v>
      </c>
      <c r="D29" s="59">
        <f t="shared" si="3"/>
        <v>-354</v>
      </c>
      <c r="E29" s="30"/>
      <c r="F29" s="30"/>
      <c r="G29" s="34"/>
      <c r="H29" s="30"/>
      <c r="I29" s="34"/>
    </row>
    <row r="30" spans="1:9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0"/>
      <c r="G30" s="34"/>
      <c r="H30" s="30"/>
      <c r="I30" s="34"/>
    </row>
    <row r="31" spans="1:9" x14ac:dyDescent="0.2">
      <c r="A31" s="23" t="s">
        <v>7</v>
      </c>
      <c r="B31" s="25">
        <f>SUM(B25:B30)</f>
        <v>95927</v>
      </c>
      <c r="C31" s="25">
        <f>SUM(C25:C30)</f>
        <v>91917</v>
      </c>
      <c r="D31" s="26">
        <f t="shared" si="3"/>
        <v>-4010</v>
      </c>
      <c r="E31" s="34"/>
      <c r="F31" s="34"/>
      <c r="G31" s="34"/>
      <c r="H31" s="30"/>
      <c r="I31" s="34"/>
    </row>
    <row r="32" spans="1:9" x14ac:dyDescent="0.2">
      <c r="A32" s="58"/>
      <c r="B32" s="60"/>
      <c r="C32" s="60"/>
      <c r="D32" s="61"/>
      <c r="E32" s="30"/>
      <c r="F32" s="30"/>
      <c r="G32" s="34"/>
      <c r="H32" s="30"/>
      <c r="I32" s="30"/>
    </row>
    <row r="33" spans="1:17" x14ac:dyDescent="0.2">
      <c r="A33" s="33" t="s">
        <v>21</v>
      </c>
      <c r="B33" s="30"/>
      <c r="C33" s="30"/>
      <c r="D33" s="30"/>
      <c r="E33" s="30"/>
      <c r="F33" s="30"/>
      <c r="G33" s="34"/>
      <c r="H33" s="30"/>
      <c r="I33" s="30"/>
    </row>
    <row r="34" spans="1:17" x14ac:dyDescent="0.2">
      <c r="A34" s="33" t="s">
        <v>29</v>
      </c>
      <c r="B34" s="30"/>
      <c r="C34" s="30"/>
      <c r="D34" s="30"/>
      <c r="E34" s="30"/>
      <c r="F34" s="30"/>
      <c r="G34" s="34"/>
      <c r="H34" s="34"/>
      <c r="I34" s="30"/>
    </row>
    <row r="36" spans="1:17" x14ac:dyDescent="0.2">
      <c r="A36" t="s">
        <v>13</v>
      </c>
    </row>
    <row r="37" spans="1:17" x14ac:dyDescent="0.2">
      <c r="A37" s="30" t="s">
        <v>24</v>
      </c>
    </row>
    <row r="39" spans="1:17" x14ac:dyDescent="0.2">
      <c r="A39" s="30" t="s">
        <v>38</v>
      </c>
      <c r="B39">
        <v>2012</v>
      </c>
      <c r="C39" s="30" t="s">
        <v>25</v>
      </c>
    </row>
    <row r="40" spans="1:17" ht="13.5" thickBot="1" x14ac:dyDescent="0.25"/>
    <row r="41" spans="1:17" x14ac:dyDescent="0.2">
      <c r="A41" s="62">
        <v>2012</v>
      </c>
      <c r="B41" s="63" t="str">
        <f>A39</f>
        <v>UGE 9</v>
      </c>
      <c r="C41" s="63"/>
      <c r="D41" s="64"/>
      <c r="E41" s="63" t="str">
        <f>A39</f>
        <v>UGE 9</v>
      </c>
      <c r="F41" s="63"/>
      <c r="G41" s="64"/>
      <c r="H41" s="63" t="str">
        <f>A39</f>
        <v>UGE 9</v>
      </c>
      <c r="I41" s="63"/>
      <c r="J41" s="64"/>
      <c r="K41" s="63" t="str">
        <f>B41</f>
        <v>UGE 9</v>
      </c>
      <c r="L41" s="63"/>
      <c r="M41" s="64"/>
      <c r="N41" s="63" t="str">
        <f>A39</f>
        <v>UGE 9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7" x14ac:dyDescent="0.2">
      <c r="A44" s="45" t="s">
        <v>17</v>
      </c>
      <c r="B44" s="6">
        <f>C44/D44*100</f>
        <v>16.840946615299945</v>
      </c>
      <c r="C44" s="35">
        <v>306</v>
      </c>
      <c r="D44" s="40">
        <v>1817</v>
      </c>
      <c r="E44" s="6">
        <f>F44/G44*100</f>
        <v>10.536980749746707</v>
      </c>
      <c r="F44" s="35">
        <v>208</v>
      </c>
      <c r="G44" s="40">
        <v>1974</v>
      </c>
      <c r="H44" s="6">
        <f>I44/J44*100</f>
        <v>4.8072346501665875</v>
      </c>
      <c r="I44" s="35">
        <v>303</v>
      </c>
      <c r="J44" s="39">
        <v>6303</v>
      </c>
      <c r="K44" s="6">
        <f t="shared" ref="K44:K49" si="4">L44/M44*100</f>
        <v>17.063261752756819</v>
      </c>
      <c r="L44" s="35">
        <v>1764</v>
      </c>
      <c r="M44" s="39">
        <v>10338</v>
      </c>
      <c r="N44" s="6">
        <f>O44/P44*100</f>
        <v>12.632145653876274</v>
      </c>
      <c r="O44" s="14">
        <f t="shared" ref="O44:P48" si="5">I44+F44+C44+L44</f>
        <v>2581</v>
      </c>
      <c r="P44" s="15">
        <f t="shared" si="5"/>
        <v>20432</v>
      </c>
    </row>
    <row r="45" spans="1:17" x14ac:dyDescent="0.2">
      <c r="A45" s="11" t="s">
        <v>18</v>
      </c>
      <c r="B45" s="6">
        <f t="shared" ref="B45:B48" si="6">C45/D45*100</f>
        <v>22.23786066150598</v>
      </c>
      <c r="C45" s="35">
        <v>316</v>
      </c>
      <c r="D45" s="40">
        <v>1421</v>
      </c>
      <c r="E45" s="6">
        <f>F45/G45*100</f>
        <v>12.183055040197898</v>
      </c>
      <c r="F45" s="35">
        <v>197</v>
      </c>
      <c r="G45" s="40">
        <v>1617</v>
      </c>
      <c r="H45" s="6">
        <f t="shared" ref="H45:H48" si="7">I45/J45*100</f>
        <v>7.1718538565629224</v>
      </c>
      <c r="I45" s="35">
        <v>212</v>
      </c>
      <c r="J45" s="40">
        <v>2956</v>
      </c>
      <c r="K45" s="6">
        <f t="shared" si="4"/>
        <v>20.28286724525876</v>
      </c>
      <c r="L45" s="35">
        <v>1893</v>
      </c>
      <c r="M45" s="40">
        <v>9333</v>
      </c>
      <c r="N45" s="6">
        <f t="shared" ref="N45:N49" si="8">O45/P45*100</f>
        <v>17.080968226006394</v>
      </c>
      <c r="O45" s="14">
        <f t="shared" si="5"/>
        <v>2618</v>
      </c>
      <c r="P45" s="15">
        <f t="shared" si="5"/>
        <v>15327</v>
      </c>
    </row>
    <row r="46" spans="1:17" x14ac:dyDescent="0.2">
      <c r="A46" s="46" t="s">
        <v>23</v>
      </c>
      <c r="B46" s="6">
        <f t="shared" si="6"/>
        <v>21.875</v>
      </c>
      <c r="C46" s="35">
        <v>497</v>
      </c>
      <c r="D46" s="40">
        <v>2272</v>
      </c>
      <c r="E46" s="6">
        <f t="shared" ref="E46:E47" si="9">F46/G46*100</f>
        <v>9.806629834254144</v>
      </c>
      <c r="F46" s="35">
        <v>142</v>
      </c>
      <c r="G46" s="40">
        <v>1448</v>
      </c>
      <c r="H46" s="6">
        <f t="shared" si="7"/>
        <v>5.7530230853792599</v>
      </c>
      <c r="I46" s="47">
        <v>314</v>
      </c>
      <c r="J46" s="40">
        <v>5458</v>
      </c>
      <c r="K46" s="6">
        <f t="shared" si="4"/>
        <v>20.289282326904836</v>
      </c>
      <c r="L46" s="35">
        <v>2567</v>
      </c>
      <c r="M46" s="40">
        <v>12652</v>
      </c>
      <c r="N46" s="6">
        <f t="shared" si="8"/>
        <v>16.124599175446633</v>
      </c>
      <c r="O46" s="14">
        <f t="shared" si="5"/>
        <v>3520</v>
      </c>
      <c r="P46" s="15">
        <f t="shared" si="5"/>
        <v>21830</v>
      </c>
    </row>
    <row r="47" spans="1:17" x14ac:dyDescent="0.2">
      <c r="A47" s="11" t="s">
        <v>19</v>
      </c>
      <c r="B47" s="6">
        <f t="shared" si="6"/>
        <v>16.65278934221482</v>
      </c>
      <c r="C47" s="35">
        <v>200</v>
      </c>
      <c r="D47" s="40">
        <v>1201</v>
      </c>
      <c r="E47" s="6">
        <f t="shared" si="9"/>
        <v>10.478497880072684</v>
      </c>
      <c r="F47" s="35">
        <v>173</v>
      </c>
      <c r="G47" s="40">
        <v>1651</v>
      </c>
      <c r="H47" s="6">
        <f t="shared" si="7"/>
        <v>3.9408866995073892</v>
      </c>
      <c r="I47" s="47">
        <v>216</v>
      </c>
      <c r="J47" s="40">
        <v>5481</v>
      </c>
      <c r="K47" s="6">
        <f t="shared" si="4"/>
        <v>17.334677106752462</v>
      </c>
      <c r="L47" s="35">
        <v>2236</v>
      </c>
      <c r="M47" s="40">
        <v>12899</v>
      </c>
      <c r="N47" s="6">
        <f t="shared" si="8"/>
        <v>13.30538809344386</v>
      </c>
      <c r="O47" s="14">
        <f t="shared" si="5"/>
        <v>2825</v>
      </c>
      <c r="P47" s="15">
        <f t="shared" si="5"/>
        <v>21232</v>
      </c>
    </row>
    <row r="48" spans="1:17" ht="13.5" thickBot="1" x14ac:dyDescent="0.25">
      <c r="A48" s="12" t="s">
        <v>20</v>
      </c>
      <c r="B48" s="6">
        <f t="shared" si="6"/>
        <v>19.975031210986266</v>
      </c>
      <c r="C48" s="35">
        <v>160</v>
      </c>
      <c r="D48" s="40">
        <v>801</v>
      </c>
      <c r="E48" s="6"/>
      <c r="F48" s="35"/>
      <c r="G48" s="40"/>
      <c r="H48" s="6">
        <f t="shared" si="7"/>
        <v>3.8330494037478706</v>
      </c>
      <c r="I48" s="35">
        <v>90</v>
      </c>
      <c r="J48" s="40">
        <v>2348</v>
      </c>
      <c r="K48" s="43">
        <f t="shared" si="4"/>
        <v>21.418020679468242</v>
      </c>
      <c r="L48" s="35">
        <v>1595</v>
      </c>
      <c r="M48" s="49">
        <v>7447</v>
      </c>
      <c r="N48" s="6">
        <f t="shared" si="8"/>
        <v>17.412231030577576</v>
      </c>
      <c r="O48" s="14">
        <f t="shared" si="5"/>
        <v>1845</v>
      </c>
      <c r="P48" s="15">
        <f t="shared" si="5"/>
        <v>10596</v>
      </c>
    </row>
    <row r="49" spans="1:16" ht="13.5" thickBot="1" x14ac:dyDescent="0.25">
      <c r="A49" s="41" t="s">
        <v>12</v>
      </c>
      <c r="B49" s="18">
        <f>C49/D49*100</f>
        <v>19.688498402555908</v>
      </c>
      <c r="C49" s="16">
        <f>SUM(C44:C48)</f>
        <v>1479</v>
      </c>
      <c r="D49" s="16">
        <f>SUM(D44:D48)</f>
        <v>7512</v>
      </c>
      <c r="E49" s="19">
        <f>F49/G49*100</f>
        <v>10.762331838565023</v>
      </c>
      <c r="F49" s="16">
        <f>SUM(F44:F48)</f>
        <v>720</v>
      </c>
      <c r="G49" s="16">
        <f>SUM(G44:G48)</f>
        <v>6690</v>
      </c>
      <c r="H49" s="19">
        <f>I49/J49*100</f>
        <v>5.034152399538721</v>
      </c>
      <c r="I49" s="16">
        <f>SUM(I44:I48)</f>
        <v>1135</v>
      </c>
      <c r="J49" s="17">
        <f>SUM(J44:J48)</f>
        <v>22546</v>
      </c>
      <c r="K49" s="44">
        <f t="shared" si="4"/>
        <v>19.090926351364178</v>
      </c>
      <c r="L49" s="16">
        <f>SUM(L44:L48)</f>
        <v>10055</v>
      </c>
      <c r="M49" s="16">
        <f>SUM(M44:M48)</f>
        <v>52669</v>
      </c>
      <c r="N49" s="19">
        <f t="shared" si="8"/>
        <v>14.973662726327209</v>
      </c>
      <c r="O49" s="16">
        <f>SUM(O44:O48)</f>
        <v>13389</v>
      </c>
      <c r="P49" s="20">
        <f>SUM(P44:P48)</f>
        <v>89417</v>
      </c>
    </row>
    <row r="51" spans="1:16" x14ac:dyDescent="0.2">
      <c r="A51" s="30" t="s">
        <v>21</v>
      </c>
    </row>
    <row r="52" spans="1:16" x14ac:dyDescent="0.2">
      <c r="A52" s="33" t="s">
        <v>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J12" sqref="J12"/>
    </sheetView>
  </sheetViews>
  <sheetFormatPr defaultRowHeight="12.75" x14ac:dyDescent="0.2"/>
  <sheetData>
    <row r="1" spans="1:10" ht="15.75" x14ac:dyDescent="0.25">
      <c r="A1" s="1" t="s">
        <v>39</v>
      </c>
      <c r="B1" s="2"/>
      <c r="C1" s="2"/>
      <c r="D1" s="52"/>
      <c r="E1" s="30"/>
      <c r="F1" s="30"/>
      <c r="G1" s="30"/>
      <c r="H1" s="30"/>
      <c r="I1" s="30"/>
      <c r="J1" s="30"/>
    </row>
    <row r="2" spans="1:10" ht="15.75" x14ac:dyDescent="0.25">
      <c r="A2" s="3" t="s">
        <v>27</v>
      </c>
      <c r="B2" s="53"/>
      <c r="C2" s="53"/>
      <c r="D2" s="54"/>
      <c r="E2" s="30"/>
      <c r="F2" s="30"/>
      <c r="G2" s="30"/>
      <c r="H2" s="30"/>
      <c r="I2" s="30"/>
      <c r="J2" s="30"/>
    </row>
    <row r="3" spans="1:10" x14ac:dyDescent="0.2">
      <c r="A3" s="23" t="s">
        <v>0</v>
      </c>
      <c r="B3" s="24"/>
      <c r="C3" s="47"/>
      <c r="D3" s="55"/>
      <c r="E3" s="30"/>
      <c r="F3" s="30"/>
      <c r="G3" s="30"/>
      <c r="H3" s="30"/>
      <c r="I3" s="30"/>
      <c r="J3" s="30"/>
    </row>
    <row r="4" spans="1:10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  <c r="I4" s="30"/>
      <c r="J4" s="30"/>
    </row>
    <row r="5" spans="1:10" x14ac:dyDescent="0.2">
      <c r="A5" s="38" t="s">
        <v>2</v>
      </c>
      <c r="B5" s="37">
        <f t="shared" ref="B5:C9" si="0">B15/B25*100</f>
        <v>12.404712404712406</v>
      </c>
      <c r="C5" s="37">
        <f t="shared" si="0"/>
        <v>10.77727952167414</v>
      </c>
      <c r="D5" s="57">
        <f t="shared" ref="D5:D11" si="1">C5-B5</f>
        <v>-1.6274328830382654</v>
      </c>
      <c r="E5" s="30"/>
      <c r="F5" s="30"/>
      <c r="G5" s="30"/>
      <c r="H5" s="30"/>
      <c r="I5" s="30"/>
      <c r="J5" s="30"/>
    </row>
    <row r="6" spans="1:10" x14ac:dyDescent="0.2">
      <c r="A6" s="38" t="s">
        <v>3</v>
      </c>
      <c r="B6" s="37">
        <f t="shared" si="0"/>
        <v>5.9473684210526319</v>
      </c>
      <c r="C6" s="37">
        <f t="shared" si="0"/>
        <v>5.034152399538721</v>
      </c>
      <c r="D6" s="57">
        <f t="shared" si="1"/>
        <v>-0.9132160215139109</v>
      </c>
      <c r="E6" s="30"/>
      <c r="F6" s="30"/>
      <c r="G6" s="30"/>
      <c r="H6" s="30"/>
      <c r="I6" s="30"/>
      <c r="J6" s="30"/>
    </row>
    <row r="7" spans="1:10" x14ac:dyDescent="0.2">
      <c r="A7" s="38" t="s">
        <v>22</v>
      </c>
      <c r="B7" s="37">
        <f t="shared" si="0"/>
        <v>20.544459992367383</v>
      </c>
      <c r="C7" s="37">
        <f t="shared" si="0"/>
        <v>16.022161410434705</v>
      </c>
      <c r="D7" s="57">
        <f t="shared" si="1"/>
        <v>-4.5222985819326773</v>
      </c>
      <c r="E7" s="30"/>
      <c r="F7" s="30"/>
      <c r="G7" s="30"/>
      <c r="H7" s="30"/>
      <c r="I7" s="30"/>
      <c r="J7" s="30"/>
    </row>
    <row r="8" spans="1:10" x14ac:dyDescent="0.2">
      <c r="A8" s="38" t="s">
        <v>4</v>
      </c>
      <c r="B8" s="37">
        <f t="shared" si="0"/>
        <v>28.540745420088438</v>
      </c>
      <c r="C8" s="37">
        <f t="shared" si="0"/>
        <v>23.12402292860865</v>
      </c>
      <c r="D8" s="57">
        <f t="shared" si="1"/>
        <v>-5.4167224914797885</v>
      </c>
      <c r="E8" s="30"/>
      <c r="F8" s="30"/>
      <c r="G8" s="30"/>
      <c r="H8" s="30"/>
      <c r="I8" s="30"/>
      <c r="J8" s="30"/>
    </row>
    <row r="9" spans="1:10" x14ac:dyDescent="0.2">
      <c r="A9" s="38" t="s">
        <v>5</v>
      </c>
      <c r="B9" s="37">
        <f t="shared" si="0"/>
        <v>19.5906432748538</v>
      </c>
      <c r="C9" s="37">
        <f t="shared" si="0"/>
        <v>19.116080937167197</v>
      </c>
      <c r="D9" s="57">
        <f t="shared" si="1"/>
        <v>-0.47456233768660283</v>
      </c>
      <c r="E9" s="30"/>
      <c r="F9" s="30"/>
      <c r="G9" s="30"/>
      <c r="H9" s="30"/>
      <c r="I9" s="30"/>
      <c r="J9" s="30"/>
    </row>
    <row r="10" spans="1:10" x14ac:dyDescent="0.2">
      <c r="A10" s="38" t="s">
        <v>6</v>
      </c>
      <c r="B10" s="37">
        <f>B5</f>
        <v>12.404712404712406</v>
      </c>
      <c r="C10" s="37">
        <f>C5</f>
        <v>10.77727952167414</v>
      </c>
      <c r="D10" s="57">
        <f t="shared" si="1"/>
        <v>-1.6274328830382654</v>
      </c>
      <c r="E10" s="30"/>
      <c r="F10" s="30"/>
      <c r="G10" s="30"/>
      <c r="H10" s="30"/>
      <c r="I10" s="30"/>
      <c r="J10" s="30"/>
    </row>
    <row r="11" spans="1:10" x14ac:dyDescent="0.2">
      <c r="A11" s="23" t="s">
        <v>7</v>
      </c>
      <c r="B11" s="29">
        <f>B21/B31*100</f>
        <v>16.814143648905127</v>
      </c>
      <c r="C11" s="48">
        <f>C21/C31*100</f>
        <v>13.637829200316759</v>
      </c>
      <c r="D11" s="21">
        <f t="shared" si="1"/>
        <v>-3.1763144485883679</v>
      </c>
      <c r="E11" s="30"/>
      <c r="F11" s="30"/>
      <c r="G11" s="30"/>
      <c r="H11" s="30"/>
      <c r="I11" s="30"/>
      <c r="J11" s="30"/>
    </row>
    <row r="12" spans="1:10" x14ac:dyDescent="0.2">
      <c r="A12" s="58"/>
      <c r="B12" s="53"/>
      <c r="C12" s="53"/>
      <c r="D12" s="54"/>
      <c r="E12" s="30"/>
      <c r="F12" s="30"/>
      <c r="G12" s="30"/>
      <c r="H12" s="30"/>
      <c r="I12" s="30"/>
      <c r="J12" s="30"/>
    </row>
    <row r="13" spans="1:10" x14ac:dyDescent="0.2">
      <c r="A13" s="23" t="s">
        <v>15</v>
      </c>
      <c r="B13" s="47"/>
      <c r="C13" s="47"/>
      <c r="D13" s="55"/>
      <c r="E13" s="30"/>
      <c r="F13" s="30"/>
      <c r="G13" s="30"/>
      <c r="H13" s="30"/>
      <c r="I13" s="30"/>
      <c r="J13" s="30"/>
    </row>
    <row r="14" spans="1:10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0"/>
      <c r="G14" s="30"/>
      <c r="H14" s="30"/>
      <c r="I14" s="30"/>
      <c r="J14" s="30"/>
    </row>
    <row r="15" spans="1:10" x14ac:dyDescent="0.2">
      <c r="A15" s="38" t="s">
        <v>2</v>
      </c>
      <c r="B15" s="34">
        <v>895</v>
      </c>
      <c r="C15" s="34">
        <v>721</v>
      </c>
      <c r="D15" s="59">
        <f>C15-B15</f>
        <v>-174</v>
      </c>
      <c r="E15" s="30"/>
      <c r="F15" s="30"/>
      <c r="G15" s="30"/>
      <c r="H15" s="30"/>
      <c r="I15" s="30"/>
      <c r="J15" s="30"/>
    </row>
    <row r="16" spans="1:10" x14ac:dyDescent="0.2">
      <c r="A16" s="38" t="s">
        <v>3</v>
      </c>
      <c r="B16" s="34">
        <v>1356</v>
      </c>
      <c r="C16" s="34">
        <v>1135</v>
      </c>
      <c r="D16" s="59">
        <f t="shared" ref="D16:D21" si="2">C16-B16</f>
        <v>-221</v>
      </c>
      <c r="E16" s="30"/>
      <c r="F16" s="30"/>
      <c r="G16" s="30"/>
      <c r="H16" s="30"/>
      <c r="I16" s="30"/>
      <c r="J16" s="30"/>
    </row>
    <row r="17" spans="1:10" x14ac:dyDescent="0.2">
      <c r="A17" s="38" t="s">
        <v>22</v>
      </c>
      <c r="B17" s="34">
        <v>9690</v>
      </c>
      <c r="C17" s="34">
        <v>7143</v>
      </c>
      <c r="D17" s="59">
        <f t="shared" si="2"/>
        <v>-2547</v>
      </c>
      <c r="E17" s="30"/>
      <c r="F17" s="30"/>
      <c r="G17" s="30"/>
      <c r="H17" s="30"/>
      <c r="I17" s="34"/>
      <c r="J17" s="66"/>
    </row>
    <row r="18" spans="1:10" x14ac:dyDescent="0.2">
      <c r="A18" s="38" t="s">
        <v>4</v>
      </c>
      <c r="B18" s="34">
        <v>2259</v>
      </c>
      <c r="C18" s="34">
        <v>1775</v>
      </c>
      <c r="D18" s="59">
        <f t="shared" si="2"/>
        <v>-484</v>
      </c>
      <c r="E18" s="30"/>
      <c r="F18" s="30"/>
      <c r="G18" s="34"/>
      <c r="H18" s="30"/>
      <c r="I18" s="30"/>
      <c r="J18" s="66"/>
    </row>
    <row r="19" spans="1:10" x14ac:dyDescent="0.2">
      <c r="A19" s="38" t="s">
        <v>5</v>
      </c>
      <c r="B19" s="35">
        <v>1541</v>
      </c>
      <c r="C19" s="35">
        <v>1436</v>
      </c>
      <c r="D19" s="59">
        <f t="shared" si="2"/>
        <v>-105</v>
      </c>
      <c r="E19" s="30"/>
      <c r="F19" s="30"/>
      <c r="G19" s="34"/>
      <c r="H19" s="30"/>
      <c r="I19" s="30"/>
      <c r="J19" s="30"/>
    </row>
    <row r="20" spans="1:10" x14ac:dyDescent="0.2">
      <c r="A20" s="38" t="s">
        <v>6</v>
      </c>
      <c r="B20" s="36">
        <f>B10/100*B30</f>
        <v>310.11781011781017</v>
      </c>
      <c r="C20" s="36">
        <f>C10/100*C30</f>
        <v>269.43198804185351</v>
      </c>
      <c r="D20" s="59">
        <f t="shared" si="2"/>
        <v>-40.685822075956651</v>
      </c>
      <c r="E20" s="34"/>
      <c r="F20" s="34"/>
      <c r="G20" s="30"/>
      <c r="H20" s="30"/>
      <c r="I20" s="30"/>
      <c r="J20" s="30"/>
    </row>
    <row r="21" spans="1:10" x14ac:dyDescent="0.2">
      <c r="A21" s="23" t="s">
        <v>7</v>
      </c>
      <c r="B21" s="25">
        <f>SUM(B15:B20)</f>
        <v>16051.11781011781</v>
      </c>
      <c r="C21" s="25">
        <f>SUM(C15:C20)</f>
        <v>12479.431988041853</v>
      </c>
      <c r="D21" s="26">
        <f t="shared" si="2"/>
        <v>-3571.6858220759568</v>
      </c>
      <c r="E21" s="30"/>
      <c r="F21" s="34"/>
      <c r="G21" s="30"/>
      <c r="H21" s="30"/>
      <c r="I21" s="34"/>
      <c r="J21" s="30"/>
    </row>
    <row r="22" spans="1:10" x14ac:dyDescent="0.2">
      <c r="A22" s="58"/>
      <c r="B22" s="53"/>
      <c r="C22" s="53"/>
      <c r="D22" s="54"/>
      <c r="E22" s="30"/>
      <c r="F22" s="30"/>
      <c r="G22" s="30"/>
      <c r="H22" s="30"/>
      <c r="I22" s="30"/>
      <c r="J22" s="30"/>
    </row>
    <row r="23" spans="1:10" x14ac:dyDescent="0.2">
      <c r="A23" s="23" t="s">
        <v>8</v>
      </c>
      <c r="B23" s="47"/>
      <c r="C23" s="47"/>
      <c r="D23" s="55"/>
      <c r="E23" s="30"/>
      <c r="F23" s="30"/>
      <c r="G23" s="34"/>
      <c r="H23" s="30"/>
      <c r="I23" s="30"/>
      <c r="J23" s="30"/>
    </row>
    <row r="24" spans="1:10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0"/>
      <c r="G24" s="30"/>
      <c r="H24" s="30"/>
      <c r="I24" s="30"/>
      <c r="J24" s="30"/>
    </row>
    <row r="25" spans="1:10" x14ac:dyDescent="0.2">
      <c r="A25" s="38" t="s">
        <v>2</v>
      </c>
      <c r="B25" s="34">
        <v>7215</v>
      </c>
      <c r="C25" s="34">
        <v>6690</v>
      </c>
      <c r="D25" s="59">
        <f t="shared" ref="D25:D31" si="3">C25-B25</f>
        <v>-525</v>
      </c>
      <c r="E25" s="30"/>
      <c r="F25" s="30"/>
      <c r="G25" s="30"/>
      <c r="H25" s="30"/>
      <c r="I25" s="34"/>
      <c r="J25" s="30"/>
    </row>
    <row r="26" spans="1:10" x14ac:dyDescent="0.2">
      <c r="A26" s="38" t="s">
        <v>3</v>
      </c>
      <c r="B26" s="34">
        <v>22800</v>
      </c>
      <c r="C26" s="34">
        <v>22546</v>
      </c>
      <c r="D26" s="59">
        <f t="shared" si="3"/>
        <v>-254</v>
      </c>
      <c r="E26" s="30"/>
      <c r="F26" s="30"/>
      <c r="G26" s="30"/>
      <c r="H26" s="30"/>
      <c r="I26" s="34"/>
      <c r="J26" s="30"/>
    </row>
    <row r="27" spans="1:10" x14ac:dyDescent="0.2">
      <c r="A27" s="38" t="s">
        <v>22</v>
      </c>
      <c r="B27" s="34">
        <v>47166</v>
      </c>
      <c r="C27" s="34">
        <v>44582</v>
      </c>
      <c r="D27" s="59">
        <f t="shared" si="3"/>
        <v>-2584</v>
      </c>
      <c r="E27" s="30"/>
      <c r="F27" s="30"/>
      <c r="G27" s="34"/>
      <c r="H27" s="30"/>
      <c r="I27" s="34"/>
      <c r="J27" s="27"/>
    </row>
    <row r="28" spans="1:10" x14ac:dyDescent="0.2">
      <c r="A28" s="38" t="s">
        <v>4</v>
      </c>
      <c r="B28" s="34">
        <v>7915</v>
      </c>
      <c r="C28" s="34">
        <v>7676</v>
      </c>
      <c r="D28" s="59">
        <f t="shared" si="3"/>
        <v>-239</v>
      </c>
      <c r="E28" s="30"/>
      <c r="F28" s="30"/>
      <c r="G28" s="34"/>
      <c r="H28" s="30"/>
      <c r="I28" s="34"/>
      <c r="J28" s="27"/>
    </row>
    <row r="29" spans="1:10" x14ac:dyDescent="0.2">
      <c r="A29" s="38" t="s">
        <v>5</v>
      </c>
      <c r="B29" s="34">
        <v>7866</v>
      </c>
      <c r="C29" s="34">
        <v>7512</v>
      </c>
      <c r="D29" s="59">
        <f t="shared" si="3"/>
        <v>-354</v>
      </c>
      <c r="E29" s="30"/>
      <c r="F29" s="30"/>
      <c r="G29" s="34"/>
      <c r="H29" s="30"/>
      <c r="I29" s="34"/>
      <c r="J29" s="30"/>
    </row>
    <row r="30" spans="1:10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0"/>
      <c r="G30" s="34"/>
      <c r="H30" s="30"/>
      <c r="I30" s="34"/>
      <c r="J30" s="30"/>
    </row>
    <row r="31" spans="1:10" x14ac:dyDescent="0.2">
      <c r="A31" s="23" t="s">
        <v>7</v>
      </c>
      <c r="B31" s="25">
        <f>SUM(B25:B30)</f>
        <v>95462</v>
      </c>
      <c r="C31" s="25">
        <f>SUM(C25:C30)</f>
        <v>91506</v>
      </c>
      <c r="D31" s="26">
        <f t="shared" si="3"/>
        <v>-3956</v>
      </c>
      <c r="E31" s="34"/>
      <c r="F31" s="34"/>
      <c r="G31" s="34"/>
      <c r="H31" s="30"/>
      <c r="I31" s="34"/>
      <c r="J31" s="30"/>
    </row>
    <row r="32" spans="1:10" x14ac:dyDescent="0.2">
      <c r="A32" s="58"/>
      <c r="B32" s="60"/>
      <c r="C32" s="60"/>
      <c r="D32" s="61"/>
      <c r="E32" s="30"/>
      <c r="F32" s="30"/>
      <c r="G32" s="34"/>
      <c r="H32" s="30"/>
      <c r="I32" s="30"/>
      <c r="J32" s="30"/>
    </row>
    <row r="33" spans="1:17" x14ac:dyDescent="0.2">
      <c r="A33" s="33" t="s">
        <v>21</v>
      </c>
      <c r="B33" s="30"/>
      <c r="C33" s="30"/>
      <c r="D33" s="30"/>
      <c r="E33" s="30"/>
      <c r="F33" s="30"/>
      <c r="G33" s="34"/>
      <c r="H33" s="30"/>
      <c r="I33" s="30"/>
      <c r="J33" s="30"/>
    </row>
    <row r="34" spans="1:17" x14ac:dyDescent="0.2">
      <c r="A34" s="33" t="s">
        <v>29</v>
      </c>
      <c r="B34" s="30"/>
      <c r="C34" s="30"/>
      <c r="D34" s="30"/>
      <c r="E34" s="30"/>
      <c r="F34" s="30"/>
      <c r="G34" s="34"/>
      <c r="H34" s="34"/>
      <c r="I34" s="30"/>
      <c r="J34" s="30"/>
    </row>
    <row r="36" spans="1:17" x14ac:dyDescent="0.2">
      <c r="A36" t="s">
        <v>13</v>
      </c>
    </row>
    <row r="37" spans="1:17" x14ac:dyDescent="0.2">
      <c r="A37" s="30" t="s">
        <v>24</v>
      </c>
    </row>
    <row r="39" spans="1:17" x14ac:dyDescent="0.2">
      <c r="A39" s="30" t="s">
        <v>40</v>
      </c>
      <c r="B39">
        <v>2012</v>
      </c>
      <c r="C39" s="30" t="s">
        <v>25</v>
      </c>
    </row>
    <row r="40" spans="1:17" ht="13.5" thickBot="1" x14ac:dyDescent="0.25"/>
    <row r="41" spans="1:17" x14ac:dyDescent="0.2">
      <c r="A41" s="62">
        <v>2012</v>
      </c>
      <c r="B41" s="63" t="str">
        <f>A39</f>
        <v>UGE 11</v>
      </c>
      <c r="C41" s="63"/>
      <c r="D41" s="64"/>
      <c r="E41" s="63" t="str">
        <f>A39</f>
        <v>UGE 11</v>
      </c>
      <c r="F41" s="63"/>
      <c r="G41" s="64"/>
      <c r="H41" s="63" t="str">
        <f>A39</f>
        <v>UGE 11</v>
      </c>
      <c r="I41" s="63"/>
      <c r="J41" s="64"/>
      <c r="K41" s="63" t="str">
        <f>B41</f>
        <v>UGE 11</v>
      </c>
      <c r="L41" s="63"/>
      <c r="M41" s="64"/>
      <c r="N41" s="63" t="str">
        <f>A39</f>
        <v>UGE 11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7" x14ac:dyDescent="0.2">
      <c r="A44" s="45" t="s">
        <v>17</v>
      </c>
      <c r="B44" s="6">
        <f>C44/D44*100</f>
        <v>16.840946615299945</v>
      </c>
      <c r="C44" s="35">
        <v>306</v>
      </c>
      <c r="D44" s="40">
        <v>1817</v>
      </c>
      <c r="E44" s="6">
        <f>F44/G44*100</f>
        <v>11.347517730496454</v>
      </c>
      <c r="F44" s="35">
        <v>224</v>
      </c>
      <c r="G44" s="40">
        <v>1974</v>
      </c>
      <c r="H44" s="6">
        <f>I44/J44*100</f>
        <v>4.8072346501665875</v>
      </c>
      <c r="I44" s="35">
        <v>303</v>
      </c>
      <c r="J44" s="39">
        <v>6303</v>
      </c>
      <c r="K44" s="6">
        <f t="shared" ref="K44:K49" si="4">L44/M44*100</f>
        <v>15.49364613880743</v>
      </c>
      <c r="L44" s="35">
        <v>1585</v>
      </c>
      <c r="M44" s="39">
        <v>10230</v>
      </c>
      <c r="N44" s="6">
        <f>O44/P44*100</f>
        <v>11.897264318047629</v>
      </c>
      <c r="O44" s="14">
        <f t="shared" ref="O44:P48" si="5">I44+F44+C44+L44</f>
        <v>2418</v>
      </c>
      <c r="P44" s="15">
        <f t="shared" si="5"/>
        <v>20324</v>
      </c>
    </row>
    <row r="45" spans="1:17" x14ac:dyDescent="0.2">
      <c r="A45" s="11" t="s">
        <v>18</v>
      </c>
      <c r="B45" s="6">
        <f t="shared" ref="B45:B48" si="6">C45/D45*100</f>
        <v>21.534130893736805</v>
      </c>
      <c r="C45" s="35">
        <v>306</v>
      </c>
      <c r="D45" s="40">
        <v>1421</v>
      </c>
      <c r="E45" s="6">
        <f>F45/G45*100</f>
        <v>12.492269635126778</v>
      </c>
      <c r="F45" s="35">
        <v>202</v>
      </c>
      <c r="G45" s="40">
        <v>1617</v>
      </c>
      <c r="H45" s="6">
        <f t="shared" ref="H45:H48" si="7">I45/J45*100</f>
        <v>7.1718538565629224</v>
      </c>
      <c r="I45" s="35">
        <v>212</v>
      </c>
      <c r="J45" s="40">
        <v>2956</v>
      </c>
      <c r="K45" s="6">
        <f t="shared" si="4"/>
        <v>18.299525248165732</v>
      </c>
      <c r="L45" s="35">
        <v>1696</v>
      </c>
      <c r="M45" s="40">
        <v>9268</v>
      </c>
      <c r="N45" s="6">
        <f t="shared" ref="N45:N49" si="8">O45/P45*100</f>
        <v>15.830166426418558</v>
      </c>
      <c r="O45" s="14">
        <f t="shared" si="5"/>
        <v>2416</v>
      </c>
      <c r="P45" s="15">
        <f t="shared" si="5"/>
        <v>15262</v>
      </c>
    </row>
    <row r="46" spans="1:17" x14ac:dyDescent="0.2">
      <c r="A46" s="46" t="s">
        <v>23</v>
      </c>
      <c r="B46" s="6">
        <f t="shared" si="6"/>
        <v>21.258802816901408</v>
      </c>
      <c r="C46" s="35">
        <v>483</v>
      </c>
      <c r="D46" s="40">
        <v>2272</v>
      </c>
      <c r="E46" s="6">
        <f t="shared" ref="E46:E47" si="9">F46/G46*100</f>
        <v>9.4613259668508274</v>
      </c>
      <c r="F46" s="35">
        <v>137</v>
      </c>
      <c r="G46" s="40">
        <v>1448</v>
      </c>
      <c r="H46" s="6">
        <f t="shared" si="7"/>
        <v>5.7530230853792599</v>
      </c>
      <c r="I46" s="47">
        <v>314</v>
      </c>
      <c r="J46" s="40">
        <v>5458</v>
      </c>
      <c r="K46" s="6">
        <f t="shared" si="4"/>
        <v>18.081710820300032</v>
      </c>
      <c r="L46" s="35">
        <v>2266</v>
      </c>
      <c r="M46" s="40">
        <v>12532</v>
      </c>
      <c r="N46" s="6">
        <f t="shared" si="8"/>
        <v>14.739751266697374</v>
      </c>
      <c r="O46" s="14">
        <f t="shared" si="5"/>
        <v>3200</v>
      </c>
      <c r="P46" s="15">
        <f t="shared" si="5"/>
        <v>21710</v>
      </c>
    </row>
    <row r="47" spans="1:17" x14ac:dyDescent="0.2">
      <c r="A47" s="11" t="s">
        <v>19</v>
      </c>
      <c r="B47" s="6">
        <f t="shared" si="6"/>
        <v>15.820149875104081</v>
      </c>
      <c r="C47" s="35">
        <v>190</v>
      </c>
      <c r="D47" s="40">
        <v>1201</v>
      </c>
      <c r="E47" s="6">
        <f t="shared" si="9"/>
        <v>9.5699576014536643</v>
      </c>
      <c r="F47" s="35">
        <v>158</v>
      </c>
      <c r="G47" s="40">
        <v>1651</v>
      </c>
      <c r="H47" s="6">
        <f t="shared" si="7"/>
        <v>3.9408866995073892</v>
      </c>
      <c r="I47" s="47">
        <v>216</v>
      </c>
      <c r="J47" s="40">
        <v>5481</v>
      </c>
      <c r="K47" s="6">
        <f t="shared" si="4"/>
        <v>15.370832034901838</v>
      </c>
      <c r="L47" s="35">
        <v>1973</v>
      </c>
      <c r="M47" s="40">
        <v>12836</v>
      </c>
      <c r="N47" s="6">
        <f t="shared" si="8"/>
        <v>11.984505645047003</v>
      </c>
      <c r="O47" s="14">
        <f t="shared" si="5"/>
        <v>2537</v>
      </c>
      <c r="P47" s="15">
        <f t="shared" si="5"/>
        <v>21169</v>
      </c>
    </row>
    <row r="48" spans="1:17" ht="13.5" thickBot="1" x14ac:dyDescent="0.25">
      <c r="A48" s="12" t="s">
        <v>20</v>
      </c>
      <c r="B48" s="6">
        <f t="shared" si="6"/>
        <v>18.851435705368289</v>
      </c>
      <c r="C48" s="35">
        <v>151</v>
      </c>
      <c r="D48" s="40">
        <v>801</v>
      </c>
      <c r="E48" s="6"/>
      <c r="F48" s="35"/>
      <c r="G48" s="40"/>
      <c r="H48" s="6">
        <f t="shared" si="7"/>
        <v>3.8330494037478706</v>
      </c>
      <c r="I48" s="35">
        <v>90</v>
      </c>
      <c r="J48" s="40">
        <v>2348</v>
      </c>
      <c r="K48" s="43">
        <f t="shared" si="4"/>
        <v>18.912337662337659</v>
      </c>
      <c r="L48" s="35">
        <v>1398</v>
      </c>
      <c r="M48" s="49">
        <v>7392</v>
      </c>
      <c r="N48" s="6">
        <f t="shared" si="8"/>
        <v>15.548809410871833</v>
      </c>
      <c r="O48" s="14">
        <f t="shared" si="5"/>
        <v>1639</v>
      </c>
      <c r="P48" s="15">
        <f t="shared" si="5"/>
        <v>10541</v>
      </c>
    </row>
    <row r="49" spans="1:16" ht="13.5" thickBot="1" x14ac:dyDescent="0.25">
      <c r="A49" s="41" t="s">
        <v>12</v>
      </c>
      <c r="B49" s="18">
        <f>C49/D49*100</f>
        <v>19.116080937167197</v>
      </c>
      <c r="C49" s="16">
        <f>SUM(C44:C48)</f>
        <v>1436</v>
      </c>
      <c r="D49" s="16">
        <f>SUM(D44:D48)</f>
        <v>7512</v>
      </c>
      <c r="E49" s="19">
        <f>F49/G49*100</f>
        <v>10.77727952167414</v>
      </c>
      <c r="F49" s="16">
        <f>SUM(F44:F48)</f>
        <v>721</v>
      </c>
      <c r="G49" s="16">
        <f>SUM(G44:G48)</f>
        <v>6690</v>
      </c>
      <c r="H49" s="19">
        <f>I49/J49*100</f>
        <v>5.034152399538721</v>
      </c>
      <c r="I49" s="16">
        <f>SUM(I44:I48)</f>
        <v>1135</v>
      </c>
      <c r="J49" s="17">
        <f>SUM(J44:J48)</f>
        <v>22546</v>
      </c>
      <c r="K49" s="44">
        <f t="shared" si="4"/>
        <v>17.065329710283592</v>
      </c>
      <c r="L49" s="16">
        <f>SUM(L44:L48)</f>
        <v>8918</v>
      </c>
      <c r="M49" s="16">
        <f>SUM(M44:M48)</f>
        <v>52258</v>
      </c>
      <c r="N49" s="19">
        <f t="shared" si="8"/>
        <v>13.718176302721167</v>
      </c>
      <c r="O49" s="16">
        <f>SUM(O44:O48)</f>
        <v>12210</v>
      </c>
      <c r="P49" s="20">
        <f>SUM(P44:P48)</f>
        <v>89006</v>
      </c>
    </row>
    <row r="51" spans="1:16" x14ac:dyDescent="0.2">
      <c r="A51" s="30" t="s">
        <v>21</v>
      </c>
    </row>
    <row r="52" spans="1:16" x14ac:dyDescent="0.2">
      <c r="A52" s="33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4" workbookViewId="0">
      <selection activeCell="M23" sqref="M23"/>
    </sheetView>
  </sheetViews>
  <sheetFormatPr defaultRowHeight="12.75" x14ac:dyDescent="0.2"/>
  <cols>
    <col min="1" max="1" width="14.85546875" customWidth="1"/>
  </cols>
  <sheetData>
    <row r="1" spans="1:9" ht="15.75" x14ac:dyDescent="0.25">
      <c r="A1" s="1" t="s">
        <v>41</v>
      </c>
      <c r="B1" s="2"/>
      <c r="C1" s="2"/>
      <c r="D1" s="52"/>
      <c r="E1" s="30"/>
      <c r="F1" s="30"/>
      <c r="G1" s="30"/>
      <c r="H1" s="30"/>
      <c r="I1" s="30"/>
    </row>
    <row r="2" spans="1:9" ht="15.75" x14ac:dyDescent="0.25">
      <c r="A2" s="3" t="s">
        <v>27</v>
      </c>
      <c r="B2" s="53"/>
      <c r="C2" s="53"/>
      <c r="D2" s="54"/>
      <c r="E2" s="30"/>
      <c r="F2" s="30"/>
      <c r="G2" s="30"/>
      <c r="H2" s="30"/>
      <c r="I2" s="30"/>
    </row>
    <row r="3" spans="1:9" x14ac:dyDescent="0.2">
      <c r="A3" s="23" t="s">
        <v>0</v>
      </c>
      <c r="B3" s="24"/>
      <c r="C3" s="47"/>
      <c r="D3" s="55"/>
      <c r="E3" s="30"/>
      <c r="F3" s="30"/>
      <c r="G3" s="30"/>
      <c r="H3" s="30"/>
      <c r="I3" s="30"/>
    </row>
    <row r="4" spans="1:9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  <c r="I4" s="30"/>
    </row>
    <row r="5" spans="1:9" x14ac:dyDescent="0.2">
      <c r="A5" s="38" t="s">
        <v>2</v>
      </c>
      <c r="B5" s="37">
        <f t="shared" ref="B5:C9" si="0">B15/B25*100</f>
        <v>11.419022420275727</v>
      </c>
      <c r="C5" s="37">
        <f t="shared" si="0"/>
        <v>10.429171668667466</v>
      </c>
      <c r="D5" s="57">
        <f t="shared" ref="D5:D11" si="1">C5-B5</f>
        <v>-0.98985075160826064</v>
      </c>
      <c r="E5" s="30"/>
      <c r="F5" s="30"/>
      <c r="G5" s="30"/>
      <c r="H5" s="30"/>
      <c r="I5" s="30"/>
    </row>
    <row r="6" spans="1:9" x14ac:dyDescent="0.2">
      <c r="A6" s="38" t="s">
        <v>3</v>
      </c>
      <c r="B6" s="37">
        <f t="shared" si="0"/>
        <v>5.9473684210526319</v>
      </c>
      <c r="C6" s="37">
        <f t="shared" si="0"/>
        <v>5.034152399538721</v>
      </c>
      <c r="D6" s="57">
        <f t="shared" si="1"/>
        <v>-0.9132160215139109</v>
      </c>
      <c r="E6" s="30"/>
      <c r="F6" s="30"/>
      <c r="G6" s="30"/>
      <c r="H6" s="30"/>
      <c r="I6" s="30"/>
    </row>
    <row r="7" spans="1:9" x14ac:dyDescent="0.2">
      <c r="A7" s="38" t="s">
        <v>22</v>
      </c>
      <c r="B7" s="37">
        <f t="shared" si="0"/>
        <v>17.32215589509299</v>
      </c>
      <c r="C7" s="37">
        <f t="shared" si="0"/>
        <v>14.985079984743443</v>
      </c>
      <c r="D7" s="57">
        <f t="shared" si="1"/>
        <v>-2.3370759103495473</v>
      </c>
      <c r="E7" s="30"/>
      <c r="F7" s="30"/>
      <c r="G7" s="30"/>
      <c r="H7" s="30"/>
      <c r="I7" s="30"/>
    </row>
    <row r="8" spans="1:9" x14ac:dyDescent="0.2">
      <c r="A8" s="38" t="s">
        <v>4</v>
      </c>
      <c r="B8" s="37">
        <f t="shared" si="0"/>
        <v>23.220831753254963</v>
      </c>
      <c r="C8" s="37">
        <f t="shared" si="0"/>
        <v>20.946034234940548</v>
      </c>
      <c r="D8" s="57">
        <f t="shared" si="1"/>
        <v>-2.2747975183144149</v>
      </c>
      <c r="E8" s="30"/>
      <c r="F8" s="30"/>
      <c r="G8" s="30"/>
      <c r="H8" s="30"/>
      <c r="I8" s="30"/>
    </row>
    <row r="9" spans="1:9" x14ac:dyDescent="0.2">
      <c r="A9" s="38" t="s">
        <v>5</v>
      </c>
      <c r="B9" s="37">
        <f t="shared" si="0"/>
        <v>18.670564311133706</v>
      </c>
      <c r="C9" s="37">
        <f t="shared" si="0"/>
        <v>17.483638306397754</v>
      </c>
      <c r="D9" s="57">
        <f t="shared" si="1"/>
        <v>-1.1869260047359518</v>
      </c>
      <c r="E9" s="30"/>
      <c r="F9" s="30"/>
      <c r="G9" s="30"/>
      <c r="H9" s="30"/>
      <c r="I9" s="30"/>
    </row>
    <row r="10" spans="1:9" x14ac:dyDescent="0.2">
      <c r="A10" s="38" t="s">
        <v>6</v>
      </c>
      <c r="B10" s="37">
        <f>B5</f>
        <v>11.419022420275727</v>
      </c>
      <c r="C10" s="37">
        <f>C5</f>
        <v>10.429171668667466</v>
      </c>
      <c r="D10" s="57">
        <f t="shared" si="1"/>
        <v>-0.98985075160826064</v>
      </c>
      <c r="E10" s="30"/>
      <c r="F10" s="30"/>
      <c r="G10" s="30"/>
      <c r="H10" s="30"/>
      <c r="I10" s="30"/>
    </row>
    <row r="11" spans="1:9" x14ac:dyDescent="0.2">
      <c r="A11" s="23" t="s">
        <v>7</v>
      </c>
      <c r="B11" s="29">
        <f>B21/B31*100</f>
        <v>14.583813697544862</v>
      </c>
      <c r="C11" s="48">
        <f>C21/C31*100</f>
        <v>12.777949586765281</v>
      </c>
      <c r="D11" s="21">
        <f t="shared" si="1"/>
        <v>-1.8058641107795808</v>
      </c>
      <c r="E11" s="30"/>
      <c r="F11" s="30"/>
      <c r="G11" s="30"/>
      <c r="H11" s="30"/>
      <c r="I11" s="30"/>
    </row>
    <row r="12" spans="1:9" x14ac:dyDescent="0.2">
      <c r="A12" s="58"/>
      <c r="B12" s="53"/>
      <c r="C12" s="53"/>
      <c r="D12" s="54"/>
      <c r="E12" s="30"/>
      <c r="F12" s="30"/>
      <c r="G12" s="30"/>
      <c r="H12" s="30"/>
      <c r="I12" s="30"/>
    </row>
    <row r="13" spans="1:9" x14ac:dyDescent="0.2">
      <c r="A13" s="23" t="s">
        <v>15</v>
      </c>
      <c r="B13" s="47"/>
      <c r="C13" s="47"/>
      <c r="D13" s="55"/>
      <c r="E13" s="30"/>
      <c r="F13" s="30"/>
      <c r="G13" s="30"/>
      <c r="H13" s="30"/>
      <c r="I13" s="30"/>
    </row>
    <row r="14" spans="1:9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0"/>
      <c r="G14" s="30"/>
      <c r="H14" s="30"/>
      <c r="I14" s="30"/>
    </row>
    <row r="15" spans="1:9" x14ac:dyDescent="0.2">
      <c r="A15" s="38" t="s">
        <v>2</v>
      </c>
      <c r="B15" s="34">
        <v>820</v>
      </c>
      <c r="C15" s="34">
        <v>695</v>
      </c>
      <c r="D15" s="59">
        <f>C15-B15</f>
        <v>-125</v>
      </c>
      <c r="E15" s="30"/>
      <c r="F15" s="30"/>
      <c r="G15" s="30"/>
      <c r="H15" s="30"/>
      <c r="I15" s="30"/>
    </row>
    <row r="16" spans="1:9" x14ac:dyDescent="0.2">
      <c r="A16" s="38" t="s">
        <v>3</v>
      </c>
      <c r="B16" s="34">
        <v>1356</v>
      </c>
      <c r="C16" s="34">
        <v>1135</v>
      </c>
      <c r="D16" s="59">
        <f t="shared" ref="D16:D21" si="2">C16-B16</f>
        <v>-221</v>
      </c>
      <c r="E16" s="30"/>
      <c r="F16" s="30"/>
      <c r="G16" s="30"/>
      <c r="H16" s="30"/>
      <c r="I16" s="30"/>
    </row>
    <row r="17" spans="1:9" x14ac:dyDescent="0.2">
      <c r="A17" s="38" t="s">
        <v>22</v>
      </c>
      <c r="B17" s="34">
        <v>8038</v>
      </c>
      <c r="C17" s="34">
        <v>6679</v>
      </c>
      <c r="D17" s="59">
        <f t="shared" si="2"/>
        <v>-1359</v>
      </c>
      <c r="E17" s="30"/>
      <c r="F17" s="30"/>
      <c r="G17" s="34"/>
      <c r="H17" s="30"/>
      <c r="I17" s="34"/>
    </row>
    <row r="18" spans="1:9" x14ac:dyDescent="0.2">
      <c r="A18" s="38" t="s">
        <v>4</v>
      </c>
      <c r="B18" s="34">
        <v>1837</v>
      </c>
      <c r="C18" s="34">
        <v>1603</v>
      </c>
      <c r="D18" s="59">
        <f t="shared" si="2"/>
        <v>-234</v>
      </c>
      <c r="E18" s="34"/>
      <c r="F18" s="34"/>
      <c r="G18" s="30"/>
      <c r="H18" s="30"/>
      <c r="I18" s="30"/>
    </row>
    <row r="19" spans="1:9" x14ac:dyDescent="0.2">
      <c r="A19" s="38" t="s">
        <v>5</v>
      </c>
      <c r="B19" s="35">
        <v>1469</v>
      </c>
      <c r="C19" s="35">
        <v>1309</v>
      </c>
      <c r="D19" s="59">
        <f t="shared" si="2"/>
        <v>-160</v>
      </c>
      <c r="E19" s="30"/>
      <c r="F19" s="34"/>
      <c r="G19" s="30"/>
      <c r="H19" s="30"/>
      <c r="I19" s="30"/>
    </row>
    <row r="20" spans="1:9" x14ac:dyDescent="0.2">
      <c r="A20" s="38" t="s">
        <v>6</v>
      </c>
      <c r="B20" s="36">
        <f>B10/100*B30</f>
        <v>285.4755605068932</v>
      </c>
      <c r="C20" s="36">
        <f>C10/100*C30</f>
        <v>260.72929171668665</v>
      </c>
      <c r="D20" s="59">
        <f t="shared" si="2"/>
        <v>-24.746268790206557</v>
      </c>
      <c r="E20" s="30"/>
      <c r="F20" s="30"/>
      <c r="G20" s="30"/>
      <c r="H20" s="30"/>
      <c r="I20" s="30"/>
    </row>
    <row r="21" spans="1:9" x14ac:dyDescent="0.2">
      <c r="A21" s="23" t="s">
        <v>7</v>
      </c>
      <c r="B21" s="25">
        <f>SUM(B15:B20)</f>
        <v>13805.475560506893</v>
      </c>
      <c r="C21" s="25">
        <f>SUM(C15:C20)</f>
        <v>11681.729291716687</v>
      </c>
      <c r="D21" s="26">
        <f t="shared" si="2"/>
        <v>-2123.7462687902062</v>
      </c>
      <c r="E21" s="30"/>
      <c r="F21" s="30"/>
      <c r="G21" s="34"/>
      <c r="H21" s="30"/>
      <c r="I21" s="34"/>
    </row>
    <row r="22" spans="1:9" x14ac:dyDescent="0.2">
      <c r="A22" s="58"/>
      <c r="B22" s="53"/>
      <c r="C22" s="53"/>
      <c r="D22" s="54"/>
      <c r="E22" s="30"/>
      <c r="F22" s="30"/>
      <c r="G22" s="30"/>
      <c r="H22" s="30"/>
      <c r="I22" s="30"/>
    </row>
    <row r="23" spans="1:9" x14ac:dyDescent="0.2">
      <c r="A23" s="23" t="s">
        <v>8</v>
      </c>
      <c r="B23" s="47"/>
      <c r="C23" s="47"/>
      <c r="D23" s="55"/>
      <c r="E23" s="30"/>
      <c r="F23" s="30"/>
      <c r="G23" s="30"/>
      <c r="H23" s="30"/>
      <c r="I23" s="30"/>
    </row>
    <row r="24" spans="1:9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0"/>
      <c r="G24" s="30"/>
      <c r="H24" s="30"/>
      <c r="I24" s="30"/>
    </row>
    <row r="25" spans="1:9" x14ac:dyDescent="0.2">
      <c r="A25" s="38" t="s">
        <v>2</v>
      </c>
      <c r="B25" s="34">
        <v>7181</v>
      </c>
      <c r="C25" s="34">
        <v>6664</v>
      </c>
      <c r="D25" s="59">
        <f t="shared" ref="D25:D31" si="3">C25-B25</f>
        <v>-517</v>
      </c>
      <c r="E25" s="30"/>
      <c r="F25" s="30"/>
      <c r="G25" s="34"/>
      <c r="H25" s="30"/>
      <c r="I25" s="34"/>
    </row>
    <row r="26" spans="1:9" x14ac:dyDescent="0.2">
      <c r="A26" s="38" t="s">
        <v>3</v>
      </c>
      <c r="B26" s="34">
        <v>22800</v>
      </c>
      <c r="C26" s="34">
        <v>22546</v>
      </c>
      <c r="D26" s="59">
        <f t="shared" si="3"/>
        <v>-254</v>
      </c>
      <c r="E26" s="30"/>
      <c r="F26" s="30"/>
      <c r="G26" s="34"/>
      <c r="H26" s="30"/>
      <c r="I26" s="34"/>
    </row>
    <row r="27" spans="1:9" x14ac:dyDescent="0.2">
      <c r="A27" s="38" t="s">
        <v>22</v>
      </c>
      <c r="B27" s="34">
        <v>46403</v>
      </c>
      <c r="C27" s="34">
        <v>44571</v>
      </c>
      <c r="D27" s="59">
        <f t="shared" si="3"/>
        <v>-1832</v>
      </c>
      <c r="E27" s="30"/>
      <c r="F27" s="30"/>
      <c r="G27" s="34"/>
      <c r="H27" s="30"/>
      <c r="I27" s="34"/>
    </row>
    <row r="28" spans="1:9" x14ac:dyDescent="0.2">
      <c r="A28" s="38" t="s">
        <v>4</v>
      </c>
      <c r="B28" s="34">
        <v>7911</v>
      </c>
      <c r="C28" s="34">
        <v>7653</v>
      </c>
      <c r="D28" s="59">
        <f t="shared" si="3"/>
        <v>-258</v>
      </c>
      <c r="E28" s="34"/>
      <c r="F28" s="34"/>
      <c r="G28" s="34"/>
      <c r="H28" s="30"/>
      <c r="I28" s="34"/>
    </row>
    <row r="29" spans="1:9" x14ac:dyDescent="0.2">
      <c r="A29" s="38" t="s">
        <v>5</v>
      </c>
      <c r="B29" s="34">
        <v>7868</v>
      </c>
      <c r="C29" s="34">
        <v>7487</v>
      </c>
      <c r="D29" s="59">
        <f t="shared" si="3"/>
        <v>-381</v>
      </c>
      <c r="E29" s="30"/>
      <c r="F29" s="30"/>
      <c r="G29" s="34"/>
      <c r="H29" s="30"/>
      <c r="I29" s="34"/>
    </row>
    <row r="30" spans="1:9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0"/>
      <c r="G30" s="34"/>
      <c r="H30" s="30"/>
      <c r="I30" s="34"/>
    </row>
    <row r="31" spans="1:9" x14ac:dyDescent="0.2">
      <c r="A31" s="23" t="s">
        <v>7</v>
      </c>
      <c r="B31" s="25">
        <f>SUM(B25:B30)</f>
        <v>94663</v>
      </c>
      <c r="C31" s="25">
        <f>SUM(C25:C30)</f>
        <v>91421</v>
      </c>
      <c r="D31" s="26">
        <f t="shared" si="3"/>
        <v>-3242</v>
      </c>
      <c r="E31" s="30"/>
      <c r="F31" s="30"/>
      <c r="G31" s="34"/>
      <c r="H31" s="34"/>
      <c r="I31" s="34"/>
    </row>
    <row r="32" spans="1:9" x14ac:dyDescent="0.2">
      <c r="A32" s="58"/>
      <c r="B32" s="60"/>
      <c r="C32" s="60"/>
      <c r="D32" s="61"/>
      <c r="E32" s="30"/>
      <c r="F32" s="30"/>
      <c r="G32" s="30"/>
      <c r="H32" s="30"/>
      <c r="I32" s="30"/>
    </row>
    <row r="33" spans="1:18" x14ac:dyDescent="0.2">
      <c r="A33" s="33" t="s">
        <v>21</v>
      </c>
      <c r="B33" s="30"/>
      <c r="C33" s="30"/>
      <c r="D33" s="30"/>
      <c r="E33" s="30"/>
      <c r="F33" s="30"/>
      <c r="G33" s="30"/>
      <c r="H33" s="30"/>
      <c r="I33" s="30"/>
    </row>
    <row r="34" spans="1:18" x14ac:dyDescent="0.2">
      <c r="A34" s="33" t="s">
        <v>29</v>
      </c>
      <c r="B34" s="30"/>
      <c r="C34" s="30"/>
      <c r="D34" s="30"/>
      <c r="E34" s="30"/>
      <c r="F34" s="30"/>
      <c r="G34" s="30"/>
      <c r="H34" s="30"/>
      <c r="I34" s="30"/>
    </row>
    <row r="36" spans="1:18" x14ac:dyDescent="0.2">
      <c r="A36" t="s">
        <v>13</v>
      </c>
    </row>
    <row r="37" spans="1:18" x14ac:dyDescent="0.2">
      <c r="A37" s="30" t="s">
        <v>24</v>
      </c>
    </row>
    <row r="39" spans="1:18" x14ac:dyDescent="0.2">
      <c r="A39" s="30" t="s">
        <v>42</v>
      </c>
      <c r="B39">
        <v>2012</v>
      </c>
      <c r="C39" s="30" t="s">
        <v>25</v>
      </c>
    </row>
    <row r="40" spans="1:18" ht="13.5" thickBot="1" x14ac:dyDescent="0.25"/>
    <row r="41" spans="1:18" x14ac:dyDescent="0.2">
      <c r="A41" s="62">
        <v>2012</v>
      </c>
      <c r="B41" s="63" t="str">
        <f>A39</f>
        <v>UGE 13</v>
      </c>
      <c r="C41" s="63"/>
      <c r="D41" s="64"/>
      <c r="E41" s="63" t="str">
        <f>A39</f>
        <v>UGE 13</v>
      </c>
      <c r="F41" s="63"/>
      <c r="G41" s="64"/>
      <c r="H41" s="63" t="str">
        <f>A39</f>
        <v>UGE 13</v>
      </c>
      <c r="I41" s="63"/>
      <c r="J41" s="64"/>
      <c r="K41" s="63" t="str">
        <f>B41</f>
        <v>UGE 13</v>
      </c>
      <c r="L41" s="63"/>
      <c r="M41" s="64"/>
      <c r="N41" s="63" t="str">
        <f>A39</f>
        <v>UGE 13</v>
      </c>
      <c r="O41" s="63"/>
      <c r="P41" s="65"/>
      <c r="Q41" s="4"/>
      <c r="R41" s="4"/>
    </row>
    <row r="42" spans="1:18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8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8" x14ac:dyDescent="0.2">
      <c r="A44" s="45" t="s">
        <v>17</v>
      </c>
      <c r="B44" s="6">
        <f>C44/D44*100</f>
        <v>16.229508196721312</v>
      </c>
      <c r="C44" s="35">
        <v>297</v>
      </c>
      <c r="D44" s="40">
        <v>1830</v>
      </c>
      <c r="E44" s="6">
        <f>F44/G44*100</f>
        <v>11.581632653061224</v>
      </c>
      <c r="F44" s="35">
        <v>227</v>
      </c>
      <c r="G44" s="40">
        <v>1960</v>
      </c>
      <c r="H44" s="6">
        <f>I44/J44*100</f>
        <v>4.8072346501665875</v>
      </c>
      <c r="I44" s="35">
        <v>303</v>
      </c>
      <c r="J44" s="39">
        <v>6303</v>
      </c>
      <c r="K44" s="6">
        <f t="shared" ref="K44:K49" si="4">L44/M44*100</f>
        <v>15.673095655562049</v>
      </c>
      <c r="L44" s="35">
        <v>1609</v>
      </c>
      <c r="M44" s="39">
        <v>10266</v>
      </c>
      <c r="N44" s="6">
        <f>O44/P44*100</f>
        <v>11.965224225158407</v>
      </c>
      <c r="O44" s="14">
        <f t="shared" ref="O44:P48" si="5">I44+F44+C44+L44</f>
        <v>2436</v>
      </c>
      <c r="P44" s="15">
        <f t="shared" si="5"/>
        <v>20359</v>
      </c>
    </row>
    <row r="45" spans="1:18" x14ac:dyDescent="0.2">
      <c r="A45" s="11" t="s">
        <v>18</v>
      </c>
      <c r="B45" s="6">
        <f t="shared" ref="B45:B48" si="6">C45/D45*100</f>
        <v>21.019108280254777</v>
      </c>
      <c r="C45" s="35">
        <v>297</v>
      </c>
      <c r="D45" s="40">
        <v>1413</v>
      </c>
      <c r="E45" s="6">
        <f>F45/G45*100</f>
        <v>11.866501854140916</v>
      </c>
      <c r="F45" s="35">
        <v>192</v>
      </c>
      <c r="G45" s="40">
        <v>1618</v>
      </c>
      <c r="H45" s="6">
        <f t="shared" ref="H45:H48" si="7">I45/J45*100</f>
        <v>7.1718538565629224</v>
      </c>
      <c r="I45" s="35">
        <v>212</v>
      </c>
      <c r="J45" s="40">
        <v>2956</v>
      </c>
      <c r="K45" s="6">
        <f t="shared" si="4"/>
        <v>16.65227714224045</v>
      </c>
      <c r="L45" s="35">
        <v>1543</v>
      </c>
      <c r="M45" s="40">
        <v>9266</v>
      </c>
      <c r="N45" s="6">
        <f t="shared" ref="N45:N49" si="8">O45/P45*100</f>
        <v>14.711859961974694</v>
      </c>
      <c r="O45" s="14">
        <f t="shared" si="5"/>
        <v>2244</v>
      </c>
      <c r="P45" s="15">
        <f t="shared" si="5"/>
        <v>15253</v>
      </c>
    </row>
    <row r="46" spans="1:18" x14ac:dyDescent="0.2">
      <c r="A46" s="46" t="s">
        <v>23</v>
      </c>
      <c r="B46" s="6">
        <f t="shared" si="6"/>
        <v>18.497109826589593</v>
      </c>
      <c r="C46" s="35">
        <v>416</v>
      </c>
      <c r="D46" s="40">
        <v>2249</v>
      </c>
      <c r="E46" s="6">
        <f t="shared" ref="E46:E47" si="9">F46/G46*100</f>
        <v>8.8704088704088697</v>
      </c>
      <c r="F46" s="35">
        <v>128</v>
      </c>
      <c r="G46" s="40">
        <v>1443</v>
      </c>
      <c r="H46" s="6">
        <f t="shared" si="7"/>
        <v>5.7530230853792599</v>
      </c>
      <c r="I46" s="47">
        <v>314</v>
      </c>
      <c r="J46" s="40">
        <v>5458</v>
      </c>
      <c r="K46" s="6">
        <f t="shared" si="4"/>
        <v>16.59214308527627</v>
      </c>
      <c r="L46" s="35">
        <v>2078</v>
      </c>
      <c r="M46" s="40">
        <v>12524</v>
      </c>
      <c r="N46" s="6">
        <f t="shared" si="8"/>
        <v>13.546184368367628</v>
      </c>
      <c r="O46" s="14">
        <f t="shared" si="5"/>
        <v>2936</v>
      </c>
      <c r="P46" s="15">
        <f t="shared" si="5"/>
        <v>21674</v>
      </c>
    </row>
    <row r="47" spans="1:18" x14ac:dyDescent="0.2">
      <c r="A47" s="11" t="s">
        <v>19</v>
      </c>
      <c r="B47" s="6">
        <f t="shared" si="6"/>
        <v>14.489112227805695</v>
      </c>
      <c r="C47" s="35">
        <v>173</v>
      </c>
      <c r="D47" s="40">
        <v>1194</v>
      </c>
      <c r="E47" s="6">
        <f t="shared" si="9"/>
        <v>9.0079123554473526</v>
      </c>
      <c r="F47" s="35">
        <v>148</v>
      </c>
      <c r="G47" s="40">
        <v>1643</v>
      </c>
      <c r="H47" s="6">
        <f t="shared" si="7"/>
        <v>3.9408866995073892</v>
      </c>
      <c r="I47" s="47">
        <v>216</v>
      </c>
      <c r="J47" s="40">
        <v>5481</v>
      </c>
      <c r="K47" s="6">
        <f t="shared" si="4"/>
        <v>14.233234328591527</v>
      </c>
      <c r="L47" s="35">
        <v>1821</v>
      </c>
      <c r="M47" s="40">
        <v>12794</v>
      </c>
      <c r="N47" s="6">
        <f t="shared" si="8"/>
        <v>11.16900341038272</v>
      </c>
      <c r="O47" s="14">
        <f t="shared" si="5"/>
        <v>2358</v>
      </c>
      <c r="P47" s="15">
        <f t="shared" si="5"/>
        <v>21112</v>
      </c>
    </row>
    <row r="48" spans="1:18" ht="13.5" thickBot="1" x14ac:dyDescent="0.25">
      <c r="A48" s="12" t="s">
        <v>20</v>
      </c>
      <c r="B48" s="6">
        <f t="shared" si="6"/>
        <v>15.730337078651685</v>
      </c>
      <c r="C48" s="35">
        <v>126</v>
      </c>
      <c r="D48" s="40">
        <v>801</v>
      </c>
      <c r="E48" s="6"/>
      <c r="F48" s="35"/>
      <c r="G48" s="40"/>
      <c r="H48" s="6">
        <f t="shared" si="7"/>
        <v>3.8330494037478706</v>
      </c>
      <c r="I48" s="35">
        <v>90</v>
      </c>
      <c r="J48" s="40">
        <v>2348</v>
      </c>
      <c r="K48" s="43">
        <f t="shared" si="4"/>
        <v>16.693788988337403</v>
      </c>
      <c r="L48" s="35">
        <v>1231</v>
      </c>
      <c r="M48" s="49">
        <v>7374</v>
      </c>
      <c r="N48" s="6">
        <f t="shared" si="8"/>
        <v>13.750831511926256</v>
      </c>
      <c r="O48" s="14">
        <f t="shared" si="5"/>
        <v>1447</v>
      </c>
      <c r="P48" s="15">
        <f t="shared" si="5"/>
        <v>10523</v>
      </c>
    </row>
    <row r="49" spans="1:16" ht="13.5" thickBot="1" x14ac:dyDescent="0.25">
      <c r="A49" s="41" t="s">
        <v>12</v>
      </c>
      <c r="B49" s="18">
        <f>C49/D49*100</f>
        <v>17.483638306397754</v>
      </c>
      <c r="C49" s="16">
        <f>SUM(C44:C48)</f>
        <v>1309</v>
      </c>
      <c r="D49" s="16">
        <f>SUM(D44:D48)</f>
        <v>7487</v>
      </c>
      <c r="E49" s="19">
        <f>F49/G49*100</f>
        <v>10.429171668667466</v>
      </c>
      <c r="F49" s="16">
        <f>SUM(F44:F48)</f>
        <v>695</v>
      </c>
      <c r="G49" s="16">
        <f>SUM(G44:G48)</f>
        <v>6664</v>
      </c>
      <c r="H49" s="19">
        <f>I49/J49*100</f>
        <v>5.034152399538721</v>
      </c>
      <c r="I49" s="16">
        <f>SUM(I44:I48)</f>
        <v>1135</v>
      </c>
      <c r="J49" s="17">
        <f>SUM(J44:J48)</f>
        <v>22546</v>
      </c>
      <c r="K49" s="44">
        <f t="shared" si="4"/>
        <v>15.858609068627452</v>
      </c>
      <c r="L49" s="16">
        <f>SUM(L44:L48)</f>
        <v>8282</v>
      </c>
      <c r="M49" s="16">
        <f>SUM(M44:M48)</f>
        <v>52224</v>
      </c>
      <c r="N49" s="19">
        <f t="shared" si="8"/>
        <v>12.843985110378874</v>
      </c>
      <c r="O49" s="16">
        <f>SUM(O44:O48)</f>
        <v>11421</v>
      </c>
      <c r="P49" s="20">
        <f>SUM(P44:P48)</f>
        <v>88921</v>
      </c>
    </row>
    <row r="51" spans="1:16" x14ac:dyDescent="0.2">
      <c r="A51" s="30" t="s">
        <v>21</v>
      </c>
    </row>
    <row r="52" spans="1:16" x14ac:dyDescent="0.2">
      <c r="A52" s="33" t="s">
        <v>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13" workbookViewId="0">
      <selection activeCell="H18" sqref="H18"/>
    </sheetView>
  </sheetViews>
  <sheetFormatPr defaultRowHeight="12.75" x14ac:dyDescent="0.2"/>
  <sheetData>
    <row r="1" spans="1:8" ht="15.75" x14ac:dyDescent="0.25">
      <c r="A1" s="1" t="s">
        <v>43</v>
      </c>
      <c r="B1" s="2"/>
      <c r="C1" s="2"/>
      <c r="D1" s="52"/>
      <c r="E1" s="30"/>
      <c r="F1" s="30"/>
      <c r="G1" s="30"/>
      <c r="H1" s="30"/>
    </row>
    <row r="2" spans="1:8" ht="15.75" x14ac:dyDescent="0.25">
      <c r="A2" s="3" t="s">
        <v>27</v>
      </c>
      <c r="B2" s="53"/>
      <c r="C2" s="53"/>
      <c r="D2" s="54"/>
      <c r="E2" s="30"/>
      <c r="F2" s="30"/>
      <c r="G2" s="30"/>
      <c r="H2" s="30"/>
    </row>
    <row r="3" spans="1:8" x14ac:dyDescent="0.2">
      <c r="A3" s="23" t="s">
        <v>0</v>
      </c>
      <c r="B3" s="24"/>
      <c r="C3" s="47"/>
      <c r="D3" s="55"/>
      <c r="E3" s="30"/>
      <c r="F3" s="30"/>
      <c r="G3" s="30"/>
      <c r="H3" s="30"/>
    </row>
    <row r="4" spans="1:8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</row>
    <row r="5" spans="1:8" x14ac:dyDescent="0.2">
      <c r="A5" s="38" t="s">
        <v>2</v>
      </c>
      <c r="B5" s="37">
        <f t="shared" ref="B5:C9" si="0">B15/B25*100</f>
        <v>10.541707283108202</v>
      </c>
      <c r="C5" s="37">
        <f t="shared" si="0"/>
        <v>10.444177671068427</v>
      </c>
      <c r="D5" s="57">
        <f t="shared" ref="D5:D11" si="1">C5-B5</f>
        <v>-9.752961203977506E-2</v>
      </c>
      <c r="E5" s="30"/>
      <c r="F5" s="30"/>
      <c r="G5" s="30"/>
      <c r="H5" s="30"/>
    </row>
    <row r="6" spans="1:8" x14ac:dyDescent="0.2">
      <c r="A6" s="38" t="s">
        <v>3</v>
      </c>
      <c r="B6" s="37">
        <f t="shared" si="0"/>
        <v>5.6635300325389144</v>
      </c>
      <c r="C6" s="37">
        <f t="shared" si="0"/>
        <v>4.8905304378782493</v>
      </c>
      <c r="D6" s="57">
        <f t="shared" si="1"/>
        <v>-0.77299959466066515</v>
      </c>
      <c r="E6" s="30"/>
      <c r="F6" s="30"/>
      <c r="G6" s="30"/>
      <c r="H6" s="30"/>
    </row>
    <row r="7" spans="1:8" x14ac:dyDescent="0.2">
      <c r="A7" s="38" t="s">
        <v>22</v>
      </c>
      <c r="B7" s="37">
        <f t="shared" si="0"/>
        <v>15.348501263994221</v>
      </c>
      <c r="C7" s="37">
        <f t="shared" si="0"/>
        <v>14.397353639855249</v>
      </c>
      <c r="D7" s="57">
        <f t="shared" si="1"/>
        <v>-0.95114762413897225</v>
      </c>
      <c r="E7" s="30"/>
      <c r="F7" s="30"/>
      <c r="G7" s="30"/>
      <c r="H7" s="30"/>
    </row>
    <row r="8" spans="1:8" x14ac:dyDescent="0.2">
      <c r="A8" s="38" t="s">
        <v>4</v>
      </c>
      <c r="B8" s="37">
        <f t="shared" si="0"/>
        <v>18.679291687161832</v>
      </c>
      <c r="C8" s="37">
        <f t="shared" si="0"/>
        <v>20.097348533367491</v>
      </c>
      <c r="D8" s="57">
        <f t="shared" si="1"/>
        <v>1.4180568462056584</v>
      </c>
      <c r="E8" s="30"/>
      <c r="F8" s="30"/>
      <c r="G8" s="30"/>
      <c r="H8" s="30"/>
    </row>
    <row r="9" spans="1:8" x14ac:dyDescent="0.2">
      <c r="A9" s="38" t="s">
        <v>5</v>
      </c>
      <c r="B9" s="37">
        <f t="shared" si="0"/>
        <v>16.72597864768683</v>
      </c>
      <c r="C9" s="37">
        <f t="shared" si="0"/>
        <v>16.508614932549754</v>
      </c>
      <c r="D9" s="57">
        <f t="shared" si="1"/>
        <v>-0.21736371513707553</v>
      </c>
      <c r="E9" s="30"/>
      <c r="F9" s="30"/>
      <c r="G9" s="30"/>
      <c r="H9" s="30"/>
    </row>
    <row r="10" spans="1:8" x14ac:dyDescent="0.2">
      <c r="A10" s="38" t="s">
        <v>6</v>
      </c>
      <c r="B10" s="37">
        <f>B5</f>
        <v>10.541707283108202</v>
      </c>
      <c r="C10" s="37">
        <f>C5</f>
        <v>10.444177671068427</v>
      </c>
      <c r="D10" s="57">
        <f t="shared" si="1"/>
        <v>-9.752961203977506E-2</v>
      </c>
      <c r="E10" s="30"/>
      <c r="F10" s="30"/>
      <c r="G10" s="30"/>
      <c r="H10" s="30"/>
    </row>
    <row r="11" spans="1:8" x14ac:dyDescent="0.2">
      <c r="A11" s="23" t="s">
        <v>7</v>
      </c>
      <c r="B11" s="29">
        <f>B21/B31*100</f>
        <v>12.951896081592636</v>
      </c>
      <c r="C11" s="48">
        <f>C21/C31*100</f>
        <v>12.336342667714124</v>
      </c>
      <c r="D11" s="21">
        <f t="shared" si="1"/>
        <v>-0.61555341387851215</v>
      </c>
      <c r="E11" s="30"/>
      <c r="F11" s="30"/>
      <c r="G11" s="30"/>
      <c r="H11" s="30"/>
    </row>
    <row r="12" spans="1:8" x14ac:dyDescent="0.2">
      <c r="A12" s="58"/>
      <c r="B12" s="53"/>
      <c r="C12" s="53"/>
      <c r="D12" s="54"/>
      <c r="E12" s="30"/>
      <c r="F12" s="30"/>
      <c r="G12" s="30"/>
      <c r="H12" s="30"/>
    </row>
    <row r="13" spans="1:8" x14ac:dyDescent="0.2">
      <c r="A13" s="23" t="s">
        <v>15</v>
      </c>
      <c r="B13" s="47"/>
      <c r="C13" s="47"/>
      <c r="D13" s="55"/>
      <c r="E13" s="30"/>
      <c r="F13" s="30"/>
      <c r="G13" s="30"/>
      <c r="H13" s="30"/>
    </row>
    <row r="14" spans="1:8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0"/>
      <c r="G14" s="30"/>
      <c r="H14" s="34"/>
    </row>
    <row r="15" spans="1:8" x14ac:dyDescent="0.2">
      <c r="A15" s="38" t="s">
        <v>2</v>
      </c>
      <c r="B15" s="34">
        <v>757</v>
      </c>
      <c r="C15" s="34">
        <v>696</v>
      </c>
      <c r="D15" s="59">
        <f>C15-B15</f>
        <v>-61</v>
      </c>
      <c r="E15" s="30"/>
      <c r="F15" s="30"/>
      <c r="G15" s="30"/>
      <c r="H15" s="34"/>
    </row>
    <row r="16" spans="1:8" x14ac:dyDescent="0.2">
      <c r="A16" s="38" t="s">
        <v>3</v>
      </c>
      <c r="B16" s="34">
        <v>1288</v>
      </c>
      <c r="C16" s="34">
        <v>1099</v>
      </c>
      <c r="D16" s="59">
        <f>C16-B16</f>
        <v>-189</v>
      </c>
      <c r="E16" s="30"/>
      <c r="F16" s="30"/>
      <c r="G16" s="30"/>
      <c r="H16" s="34"/>
    </row>
    <row r="17" spans="1:8" x14ac:dyDescent="0.2">
      <c r="A17" s="38" t="s">
        <v>22</v>
      </c>
      <c r="B17" s="34">
        <v>7225</v>
      </c>
      <c r="C17" s="34">
        <v>6485</v>
      </c>
      <c r="D17" s="59">
        <f>C17-B17</f>
        <v>-740</v>
      </c>
      <c r="E17" s="30"/>
      <c r="F17" s="30"/>
      <c r="G17" s="34"/>
      <c r="H17" s="34"/>
    </row>
    <row r="18" spans="1:8" x14ac:dyDescent="0.2">
      <c r="A18" s="38" t="s">
        <v>4</v>
      </c>
      <c r="B18" s="34">
        <v>1519</v>
      </c>
      <c r="C18" s="34">
        <v>1569</v>
      </c>
      <c r="D18" s="59">
        <f>C18-B18</f>
        <v>50</v>
      </c>
      <c r="E18" s="34"/>
      <c r="F18" s="34"/>
      <c r="G18" s="34"/>
      <c r="H18" s="34"/>
    </row>
    <row r="19" spans="1:8" x14ac:dyDescent="0.2">
      <c r="A19" s="38" t="s">
        <v>5</v>
      </c>
      <c r="B19" s="35">
        <v>1316</v>
      </c>
      <c r="C19" s="35">
        <v>1236</v>
      </c>
      <c r="D19" s="59">
        <f>C19-B19</f>
        <v>-80</v>
      </c>
      <c r="E19" s="30"/>
      <c r="F19" s="34"/>
      <c r="G19" s="34"/>
      <c r="H19" s="35"/>
    </row>
    <row r="20" spans="1:8" x14ac:dyDescent="0.2">
      <c r="A20" s="38" t="s">
        <v>6</v>
      </c>
      <c r="B20" s="36">
        <f>B10/100*B30</f>
        <v>263.54268207770508</v>
      </c>
      <c r="C20" s="36">
        <f>C10/100*C30</f>
        <v>261.1044417767107</v>
      </c>
      <c r="D20" s="59">
        <f t="shared" ref="D20:D21" si="2">C20-B20</f>
        <v>-2.43824030099438</v>
      </c>
      <c r="E20" s="30"/>
      <c r="F20" s="30"/>
      <c r="G20" s="34"/>
      <c r="H20" s="30"/>
    </row>
    <row r="21" spans="1:8" x14ac:dyDescent="0.2">
      <c r="A21" s="23" t="s">
        <v>7</v>
      </c>
      <c r="B21" s="25">
        <f>SUM(B15:B20)</f>
        <v>12368.542682077705</v>
      </c>
      <c r="C21" s="25">
        <f>SUM(C15:C20)</f>
        <v>11346.104441776712</v>
      </c>
      <c r="D21" s="26">
        <f t="shared" si="2"/>
        <v>-1022.4382403009931</v>
      </c>
      <c r="E21" s="30"/>
      <c r="F21" s="30"/>
      <c r="G21" s="34"/>
      <c r="H21" s="30"/>
    </row>
    <row r="22" spans="1:8" x14ac:dyDescent="0.2">
      <c r="A22" s="58"/>
      <c r="B22" s="53"/>
      <c r="C22" s="53"/>
      <c r="D22" s="54"/>
      <c r="E22" s="30"/>
      <c r="F22" s="30"/>
      <c r="G22" s="34"/>
      <c r="H22" s="30"/>
    </row>
    <row r="23" spans="1:8" x14ac:dyDescent="0.2">
      <c r="A23" s="23" t="s">
        <v>8</v>
      </c>
      <c r="B23" s="47"/>
      <c r="C23" s="47"/>
      <c r="D23" s="55"/>
      <c r="E23" s="30"/>
      <c r="F23" s="30"/>
      <c r="G23" s="30"/>
      <c r="H23" s="30"/>
    </row>
    <row r="24" spans="1:8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0"/>
      <c r="G24" s="30"/>
      <c r="H24" s="30"/>
    </row>
    <row r="25" spans="1:8" x14ac:dyDescent="0.2">
      <c r="A25" s="38" t="s">
        <v>2</v>
      </c>
      <c r="B25" s="34">
        <v>7181</v>
      </c>
      <c r="C25" s="34">
        <v>6664</v>
      </c>
      <c r="D25" s="59">
        <f t="shared" ref="D25:D31" si="3">C25-B25</f>
        <v>-517</v>
      </c>
      <c r="E25" s="30"/>
      <c r="F25" s="30"/>
      <c r="G25" s="34"/>
      <c r="H25" s="30"/>
    </row>
    <row r="26" spans="1:8" x14ac:dyDescent="0.2">
      <c r="A26" s="38" t="s">
        <v>3</v>
      </c>
      <c r="B26" s="34">
        <v>22742</v>
      </c>
      <c r="C26" s="34">
        <v>22472</v>
      </c>
      <c r="D26" s="59">
        <f t="shared" si="3"/>
        <v>-270</v>
      </c>
      <c r="E26" s="30"/>
      <c r="F26" s="30"/>
      <c r="G26" s="34"/>
      <c r="H26" s="30"/>
    </row>
    <row r="27" spans="1:8" x14ac:dyDescent="0.2">
      <c r="A27" s="38" t="s">
        <v>22</v>
      </c>
      <c r="B27" s="34">
        <v>47073</v>
      </c>
      <c r="C27" s="34">
        <v>45043</v>
      </c>
      <c r="D27" s="59">
        <f t="shared" si="3"/>
        <v>-2030</v>
      </c>
      <c r="E27" s="30"/>
      <c r="F27" s="30"/>
      <c r="G27" s="34"/>
      <c r="H27" s="30"/>
    </row>
    <row r="28" spans="1:8" x14ac:dyDescent="0.2">
      <c r="A28" s="38" t="s">
        <v>4</v>
      </c>
      <c r="B28" s="34">
        <v>8132</v>
      </c>
      <c r="C28" s="34">
        <v>7807</v>
      </c>
      <c r="D28" s="59">
        <f t="shared" si="3"/>
        <v>-325</v>
      </c>
      <c r="E28" s="34"/>
      <c r="F28" s="34"/>
      <c r="G28" s="34"/>
      <c r="H28" s="30"/>
    </row>
    <row r="29" spans="1:8" x14ac:dyDescent="0.2">
      <c r="A29" s="38" t="s">
        <v>5</v>
      </c>
      <c r="B29" s="34">
        <v>7868</v>
      </c>
      <c r="C29" s="34">
        <v>7487</v>
      </c>
      <c r="D29" s="59">
        <f t="shared" si="3"/>
        <v>-381</v>
      </c>
      <c r="E29" s="30"/>
      <c r="F29" s="30"/>
      <c r="G29" s="34"/>
      <c r="H29" s="30"/>
    </row>
    <row r="30" spans="1:8" x14ac:dyDescent="0.2">
      <c r="A30" s="38" t="s">
        <v>6</v>
      </c>
      <c r="B30" s="34">
        <v>2500</v>
      </c>
      <c r="C30" s="34">
        <v>2500</v>
      </c>
      <c r="D30" s="59">
        <f t="shared" si="3"/>
        <v>0</v>
      </c>
      <c r="E30" s="30"/>
      <c r="F30" s="30"/>
      <c r="G30" s="34"/>
      <c r="H30" s="30"/>
    </row>
    <row r="31" spans="1:8" x14ac:dyDescent="0.2">
      <c r="A31" s="23" t="s">
        <v>7</v>
      </c>
      <c r="B31" s="25">
        <f>SUM(B25:B30)</f>
        <v>95496</v>
      </c>
      <c r="C31" s="25">
        <f>SUM(C25:C30)</f>
        <v>91973</v>
      </c>
      <c r="D31" s="26">
        <f t="shared" si="3"/>
        <v>-3523</v>
      </c>
      <c r="E31" s="30"/>
      <c r="F31" s="30"/>
      <c r="G31" s="34"/>
      <c r="H31" s="34"/>
    </row>
    <row r="32" spans="1:8" x14ac:dyDescent="0.2">
      <c r="A32" s="58"/>
      <c r="B32" s="60"/>
      <c r="C32" s="60"/>
      <c r="D32" s="61"/>
      <c r="E32" s="30"/>
      <c r="F32" s="30"/>
      <c r="G32" s="30"/>
      <c r="H32" s="30"/>
    </row>
    <row r="33" spans="1:17" x14ac:dyDescent="0.2">
      <c r="A33" s="33" t="s">
        <v>21</v>
      </c>
      <c r="B33" s="30"/>
      <c r="C33" s="30"/>
      <c r="D33" s="30"/>
      <c r="E33" s="30"/>
      <c r="F33" s="30"/>
      <c r="G33" s="30"/>
      <c r="H33" s="30"/>
    </row>
    <row r="34" spans="1:17" x14ac:dyDescent="0.2">
      <c r="A34" s="33" t="s">
        <v>29</v>
      </c>
      <c r="B34" s="30"/>
      <c r="C34" s="30"/>
      <c r="D34" s="30"/>
      <c r="E34" s="30"/>
      <c r="F34" s="30"/>
      <c r="G34" s="30"/>
      <c r="H34" s="30"/>
    </row>
    <row r="36" spans="1:17" x14ac:dyDescent="0.2">
      <c r="A36" t="s">
        <v>13</v>
      </c>
    </row>
    <row r="37" spans="1:17" x14ac:dyDescent="0.2">
      <c r="A37" s="30" t="s">
        <v>24</v>
      </c>
    </row>
    <row r="39" spans="1:17" x14ac:dyDescent="0.2">
      <c r="A39" s="30" t="s">
        <v>44</v>
      </c>
      <c r="B39">
        <v>2012</v>
      </c>
      <c r="C39" s="30" t="s">
        <v>25</v>
      </c>
    </row>
    <row r="40" spans="1:17" ht="13.5" thickBot="1" x14ac:dyDescent="0.25"/>
    <row r="41" spans="1:17" x14ac:dyDescent="0.2">
      <c r="A41" s="62">
        <v>2012</v>
      </c>
      <c r="B41" s="63" t="str">
        <f>A39</f>
        <v>UGE 15</v>
      </c>
      <c r="C41" s="63"/>
      <c r="D41" s="64"/>
      <c r="E41" s="63" t="str">
        <f>A39</f>
        <v>UGE 15</v>
      </c>
      <c r="F41" s="63"/>
      <c r="G41" s="64"/>
      <c r="H41" s="63" t="str">
        <f>A39</f>
        <v>UGE 15</v>
      </c>
      <c r="I41" s="63"/>
      <c r="J41" s="64"/>
      <c r="K41" s="63" t="str">
        <f>B41</f>
        <v>UGE 15</v>
      </c>
      <c r="L41" s="63"/>
      <c r="M41" s="64"/>
      <c r="N41" s="63" t="str">
        <f>A39</f>
        <v>UGE 15</v>
      </c>
      <c r="O41" s="63"/>
      <c r="P41" s="65"/>
      <c r="Q41" s="4"/>
    </row>
    <row r="42" spans="1:17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7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7" x14ac:dyDescent="0.2">
      <c r="A44" s="45" t="s">
        <v>17</v>
      </c>
      <c r="B44" s="6">
        <f>C44/D44*100</f>
        <v>16.393442622950818</v>
      </c>
      <c r="C44" s="35">
        <v>300</v>
      </c>
      <c r="D44" s="40">
        <v>1830</v>
      </c>
      <c r="E44" s="6">
        <f>F44/G44*100</f>
        <v>11.887755102040815</v>
      </c>
      <c r="F44" s="35">
        <v>233</v>
      </c>
      <c r="G44" s="40">
        <v>1960</v>
      </c>
      <c r="H44" s="6">
        <f>I44/J44*100</f>
        <v>4.8217695735200508</v>
      </c>
      <c r="I44" s="35">
        <v>303</v>
      </c>
      <c r="J44" s="39">
        <v>6284</v>
      </c>
      <c r="K44" s="6">
        <f t="shared" ref="K44:K49" si="4">L44/M44*100</f>
        <v>15.612705114672295</v>
      </c>
      <c r="L44" s="35">
        <v>1627</v>
      </c>
      <c r="M44" s="39">
        <v>10421</v>
      </c>
      <c r="N44" s="6">
        <f>O44/P44*100</f>
        <v>12.017565259819468</v>
      </c>
      <c r="O44" s="14">
        <f t="shared" ref="O44:P48" si="5">I44+F44+C44+L44</f>
        <v>2463</v>
      </c>
      <c r="P44" s="15">
        <f t="shared" si="5"/>
        <v>20495</v>
      </c>
    </row>
    <row r="45" spans="1:17" x14ac:dyDescent="0.2">
      <c r="A45" s="11" t="s">
        <v>18</v>
      </c>
      <c r="B45" s="6">
        <f t="shared" ref="B45:B48" si="6">C45/D45*100</f>
        <v>20.099079971691435</v>
      </c>
      <c r="C45" s="35">
        <v>284</v>
      </c>
      <c r="D45" s="40">
        <v>1413</v>
      </c>
      <c r="E45" s="6">
        <f>F45/G45*100</f>
        <v>11.186650185414091</v>
      </c>
      <c r="F45" s="35">
        <v>181</v>
      </c>
      <c r="G45" s="40">
        <v>1618</v>
      </c>
      <c r="H45" s="6">
        <f t="shared" ref="H45:H48" si="7">I45/J45*100</f>
        <v>6.8673883626522327</v>
      </c>
      <c r="I45" s="35">
        <v>203</v>
      </c>
      <c r="J45" s="40">
        <v>2956</v>
      </c>
      <c r="K45" s="6">
        <f t="shared" si="4"/>
        <v>16.027762947143621</v>
      </c>
      <c r="L45" s="35">
        <v>1501</v>
      </c>
      <c r="M45" s="40">
        <v>9365</v>
      </c>
      <c r="N45" s="6">
        <f t="shared" ref="N45:N49" si="8">O45/P45*100</f>
        <v>14.128452318916102</v>
      </c>
      <c r="O45" s="14">
        <f t="shared" si="5"/>
        <v>2169</v>
      </c>
      <c r="P45" s="15">
        <f t="shared" si="5"/>
        <v>15352</v>
      </c>
    </row>
    <row r="46" spans="1:17" x14ac:dyDescent="0.2">
      <c r="A46" s="46" t="s">
        <v>23</v>
      </c>
      <c r="B46" s="6">
        <f t="shared" si="6"/>
        <v>16.896398399288572</v>
      </c>
      <c r="C46" s="35">
        <v>380</v>
      </c>
      <c r="D46" s="40">
        <v>2249</v>
      </c>
      <c r="E46" s="6">
        <f t="shared" ref="E46:E47" si="9">F46/G46*100</f>
        <v>9.2169092169092171</v>
      </c>
      <c r="F46" s="35">
        <v>133</v>
      </c>
      <c r="G46" s="40">
        <v>1443</v>
      </c>
      <c r="H46" s="6">
        <f t="shared" si="7"/>
        <v>5.5422574111581664</v>
      </c>
      <c r="I46" s="47">
        <v>301</v>
      </c>
      <c r="J46" s="40">
        <v>5431</v>
      </c>
      <c r="K46" s="6">
        <f t="shared" si="4"/>
        <v>15.745790846573392</v>
      </c>
      <c r="L46" s="35">
        <v>1992</v>
      </c>
      <c r="M46" s="40">
        <v>12651</v>
      </c>
      <c r="N46" s="6">
        <f t="shared" si="8"/>
        <v>12.886929365298061</v>
      </c>
      <c r="O46" s="14">
        <f t="shared" si="5"/>
        <v>2806</v>
      </c>
      <c r="P46" s="15">
        <f t="shared" si="5"/>
        <v>21774</v>
      </c>
    </row>
    <row r="47" spans="1:17" x14ac:dyDescent="0.2">
      <c r="A47" s="11" t="s">
        <v>19</v>
      </c>
      <c r="B47" s="6">
        <f t="shared" si="6"/>
        <v>13.400335008375208</v>
      </c>
      <c r="C47" s="35">
        <v>160</v>
      </c>
      <c r="D47" s="40">
        <v>1194</v>
      </c>
      <c r="E47" s="6">
        <f t="shared" si="9"/>
        <v>9.0687766281192932</v>
      </c>
      <c r="F47" s="35">
        <v>149</v>
      </c>
      <c r="G47" s="40">
        <v>1643</v>
      </c>
      <c r="H47" s="6">
        <f t="shared" si="7"/>
        <v>3.758020164986251</v>
      </c>
      <c r="I47" s="47">
        <v>205</v>
      </c>
      <c r="J47" s="40">
        <v>5455</v>
      </c>
      <c r="K47" s="6">
        <f t="shared" si="4"/>
        <v>13.653563981774655</v>
      </c>
      <c r="L47" s="35">
        <v>1768</v>
      </c>
      <c r="M47" s="40">
        <v>12949</v>
      </c>
      <c r="N47" s="6">
        <f t="shared" si="8"/>
        <v>10.743373664140107</v>
      </c>
      <c r="O47" s="14">
        <f t="shared" si="5"/>
        <v>2282</v>
      </c>
      <c r="P47" s="15">
        <f t="shared" si="5"/>
        <v>21241</v>
      </c>
    </row>
    <row r="48" spans="1:17" ht="13.5" thickBot="1" x14ac:dyDescent="0.25">
      <c r="A48" s="12" t="s">
        <v>20</v>
      </c>
      <c r="B48" s="6">
        <f t="shared" si="6"/>
        <v>13.982521847690387</v>
      </c>
      <c r="C48" s="35">
        <v>112</v>
      </c>
      <c r="D48" s="40">
        <v>801</v>
      </c>
      <c r="E48" s="6"/>
      <c r="F48" s="35"/>
      <c r="G48" s="40"/>
      <c r="H48" s="6">
        <f t="shared" si="7"/>
        <v>3.7084398976982098</v>
      </c>
      <c r="I48" s="35">
        <v>87</v>
      </c>
      <c r="J48" s="40">
        <v>2346</v>
      </c>
      <c r="K48" s="43">
        <f t="shared" si="4"/>
        <v>15.62165058949625</v>
      </c>
      <c r="L48" s="35">
        <v>1166</v>
      </c>
      <c r="M48" s="49">
        <v>7464</v>
      </c>
      <c r="N48" s="6">
        <f t="shared" si="8"/>
        <v>12.864009047215156</v>
      </c>
      <c r="O48" s="14">
        <f t="shared" si="5"/>
        <v>1365</v>
      </c>
      <c r="P48" s="15">
        <f t="shared" si="5"/>
        <v>10611</v>
      </c>
    </row>
    <row r="49" spans="1:16" ht="13.5" thickBot="1" x14ac:dyDescent="0.25">
      <c r="A49" s="41" t="s">
        <v>12</v>
      </c>
      <c r="B49" s="18">
        <f>C49/D49*100</f>
        <v>16.508614932549754</v>
      </c>
      <c r="C49" s="16">
        <f>SUM(C44:C48)</f>
        <v>1236</v>
      </c>
      <c r="D49" s="16">
        <f>SUM(D44:D48)</f>
        <v>7487</v>
      </c>
      <c r="E49" s="19">
        <f>F49/G49*100</f>
        <v>10.444177671068427</v>
      </c>
      <c r="F49" s="16">
        <f>SUM(F44:F48)</f>
        <v>696</v>
      </c>
      <c r="G49" s="16">
        <f>SUM(G44:G48)</f>
        <v>6664</v>
      </c>
      <c r="H49" s="19">
        <f>I49/J49*100</f>
        <v>4.8905304378782493</v>
      </c>
      <c r="I49" s="16">
        <f>SUM(I44:I48)</f>
        <v>1099</v>
      </c>
      <c r="J49" s="17">
        <f>SUM(J44:J48)</f>
        <v>22472</v>
      </c>
      <c r="K49" s="44">
        <f t="shared" si="4"/>
        <v>15.239356669820245</v>
      </c>
      <c r="L49" s="16">
        <f>SUM(L44:L48)</f>
        <v>8054</v>
      </c>
      <c r="M49" s="16">
        <f>SUM(M44:M48)</f>
        <v>52850</v>
      </c>
      <c r="N49" s="19">
        <f t="shared" si="8"/>
        <v>12.389212388094732</v>
      </c>
      <c r="O49" s="16">
        <f>SUM(O44:O48)</f>
        <v>11085</v>
      </c>
      <c r="P49" s="20">
        <f>SUM(P44:P48)</f>
        <v>89473</v>
      </c>
    </row>
    <row r="51" spans="1:16" x14ac:dyDescent="0.2">
      <c r="A51" s="30" t="s">
        <v>21</v>
      </c>
    </row>
    <row r="52" spans="1:16" x14ac:dyDescent="0.2">
      <c r="A52" s="33" t="s">
        <v>29</v>
      </c>
    </row>
    <row r="53" spans="1:16" x14ac:dyDescent="0.2">
      <c r="A53" s="33"/>
    </row>
    <row r="54" spans="1:16" x14ac:dyDescent="0.2">
      <c r="A54" s="33"/>
      <c r="L54" s="30"/>
    </row>
    <row r="55" spans="1:16" ht="15.75" x14ac:dyDescent="0.25">
      <c r="A55" s="30"/>
      <c r="L55" s="67"/>
    </row>
    <row r="56" spans="1:16" x14ac:dyDescent="0.2">
      <c r="A56" s="30"/>
      <c r="L56" s="30"/>
    </row>
    <row r="57" spans="1:16" x14ac:dyDescent="0.2">
      <c r="A57" s="30"/>
      <c r="L57" s="3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F23" sqref="F23"/>
    </sheetView>
  </sheetViews>
  <sheetFormatPr defaultRowHeight="12.75" x14ac:dyDescent="0.2"/>
  <sheetData>
    <row r="1" spans="1:8" ht="15.75" x14ac:dyDescent="0.25">
      <c r="A1" s="1" t="s">
        <v>45</v>
      </c>
      <c r="B1" s="2"/>
      <c r="C1" s="2"/>
      <c r="D1" s="52"/>
      <c r="E1" s="30"/>
      <c r="F1" s="30"/>
      <c r="G1" s="30"/>
      <c r="H1" s="30"/>
    </row>
    <row r="2" spans="1:8" ht="15.75" x14ac:dyDescent="0.25">
      <c r="A2" s="3" t="s">
        <v>27</v>
      </c>
      <c r="B2" s="53"/>
      <c r="C2" s="53"/>
      <c r="D2" s="54"/>
      <c r="E2" s="30"/>
      <c r="F2" s="30"/>
      <c r="G2" s="30"/>
      <c r="H2" s="30"/>
    </row>
    <row r="3" spans="1:8" x14ac:dyDescent="0.2">
      <c r="A3" s="23" t="s">
        <v>0</v>
      </c>
      <c r="B3" s="24"/>
      <c r="C3" s="47"/>
      <c r="D3" s="55"/>
      <c r="E3" s="30"/>
      <c r="F3" s="30"/>
      <c r="G3" s="30"/>
      <c r="H3" s="30"/>
    </row>
    <row r="4" spans="1:8" x14ac:dyDescent="0.2">
      <c r="A4" s="38"/>
      <c r="B4" s="47">
        <v>2011</v>
      </c>
      <c r="C4" s="47">
        <v>2012</v>
      </c>
      <c r="D4" s="56" t="s">
        <v>1</v>
      </c>
      <c r="E4" s="30"/>
      <c r="F4" s="30"/>
      <c r="G4" s="30"/>
      <c r="H4" s="30"/>
    </row>
    <row r="5" spans="1:8" x14ac:dyDescent="0.2">
      <c r="A5" s="38" t="s">
        <v>2</v>
      </c>
      <c r="B5" s="37">
        <f>B15/B25*100</f>
        <v>10.762641613705444</v>
      </c>
      <c r="C5" s="37">
        <f t="shared" ref="B5:C9" si="0">C15/C25*100</f>
        <v>9.3486127864897455</v>
      </c>
      <c r="D5" s="57">
        <f t="shared" ref="D5:D11" si="1">C5-B5</f>
        <v>-1.4140288272156987</v>
      </c>
      <c r="E5" s="30"/>
      <c r="F5" s="30"/>
      <c r="G5" s="30"/>
      <c r="H5" s="30"/>
    </row>
    <row r="6" spans="1:8" x14ac:dyDescent="0.2">
      <c r="A6" s="38" t="s">
        <v>3</v>
      </c>
      <c r="B6" s="37">
        <f t="shared" ref="B6:B7" si="2">B16/B26*100</f>
        <v>5.6635300325389144</v>
      </c>
      <c r="C6" s="37">
        <f t="shared" si="0"/>
        <v>4.8905304378782493</v>
      </c>
      <c r="D6" s="57">
        <f t="shared" si="1"/>
        <v>-0.77299959466066515</v>
      </c>
      <c r="E6" s="30"/>
      <c r="F6" s="30"/>
      <c r="G6" s="30"/>
      <c r="H6" s="30"/>
    </row>
    <row r="7" spans="1:8" x14ac:dyDescent="0.2">
      <c r="A7" s="38" t="s">
        <v>22</v>
      </c>
      <c r="B7" s="37">
        <f t="shared" si="2"/>
        <v>13.991490802870265</v>
      </c>
      <c r="C7" s="37">
        <f t="shared" si="0"/>
        <v>11.62474961050523</v>
      </c>
      <c r="D7" s="57">
        <f t="shared" si="1"/>
        <v>-2.3667411923650352</v>
      </c>
      <c r="E7" s="30"/>
      <c r="F7" s="30"/>
      <c r="G7" s="30"/>
      <c r="H7" s="30"/>
    </row>
    <row r="8" spans="1:8" x14ac:dyDescent="0.2">
      <c r="A8" s="38" t="s">
        <v>4</v>
      </c>
      <c r="B8" s="37">
        <f t="shared" si="0"/>
        <v>16.668707899571341</v>
      </c>
      <c r="C8" s="37">
        <f t="shared" si="0"/>
        <v>15.30299156226029</v>
      </c>
      <c r="D8" s="57">
        <f t="shared" si="1"/>
        <v>-1.365716337311051</v>
      </c>
      <c r="E8" s="30"/>
      <c r="F8" s="30"/>
      <c r="G8" s="30"/>
      <c r="H8" s="30"/>
    </row>
    <row r="9" spans="1:8" x14ac:dyDescent="0.2">
      <c r="A9" s="38" t="s">
        <v>5</v>
      </c>
      <c r="B9" s="37">
        <f t="shared" si="0"/>
        <v>15.062602757050714</v>
      </c>
      <c r="C9" s="37">
        <f t="shared" si="0"/>
        <v>14.320323014804845</v>
      </c>
      <c r="D9" s="57">
        <f t="shared" si="1"/>
        <v>-0.74227974224586823</v>
      </c>
      <c r="E9" s="30"/>
      <c r="F9" s="30"/>
      <c r="G9" s="30"/>
      <c r="H9" s="30"/>
    </row>
    <row r="10" spans="1:8" x14ac:dyDescent="0.2">
      <c r="A10" s="38" t="s">
        <v>6</v>
      </c>
      <c r="B10" s="37">
        <f>B5</f>
        <v>10.762641613705444</v>
      </c>
      <c r="C10" s="37">
        <f>C5</f>
        <v>9.3486127864897455</v>
      </c>
      <c r="D10" s="57">
        <f t="shared" si="1"/>
        <v>-1.4140288272156987</v>
      </c>
      <c r="E10" s="30"/>
      <c r="F10" s="30"/>
      <c r="G10" s="30"/>
      <c r="H10" s="30"/>
    </row>
    <row r="11" spans="1:8" x14ac:dyDescent="0.2">
      <c r="A11" s="23" t="s">
        <v>7</v>
      </c>
      <c r="B11" s="29">
        <f>B21/B31*100</f>
        <v>12.002783068367489</v>
      </c>
      <c r="C11" s="48">
        <f>C21/C31*100</f>
        <v>10.281214258887243</v>
      </c>
      <c r="D11" s="21">
        <f t="shared" si="1"/>
        <v>-1.7215688094802459</v>
      </c>
      <c r="E11" s="30"/>
      <c r="F11" s="30"/>
      <c r="G11" s="30"/>
      <c r="H11" s="30"/>
    </row>
    <row r="12" spans="1:8" x14ac:dyDescent="0.2">
      <c r="A12" s="58"/>
      <c r="B12" s="53"/>
      <c r="C12" s="53"/>
      <c r="D12" s="54"/>
      <c r="E12" s="30"/>
      <c r="F12" s="30"/>
      <c r="G12" s="30"/>
      <c r="H12" s="30"/>
    </row>
    <row r="13" spans="1:8" x14ac:dyDescent="0.2">
      <c r="A13" s="23" t="s">
        <v>15</v>
      </c>
      <c r="B13" s="47"/>
      <c r="C13" s="47"/>
      <c r="D13" s="55"/>
      <c r="E13" s="30"/>
      <c r="F13" s="30"/>
      <c r="G13" s="30"/>
      <c r="H13" s="30"/>
    </row>
    <row r="14" spans="1:8" x14ac:dyDescent="0.2">
      <c r="A14" s="38"/>
      <c r="B14" s="47">
        <f>B4</f>
        <v>2011</v>
      </c>
      <c r="C14" s="47">
        <f>C4</f>
        <v>2012</v>
      </c>
      <c r="D14" s="56" t="s">
        <v>1</v>
      </c>
      <c r="E14" s="30"/>
      <c r="F14" s="30"/>
      <c r="G14" s="30"/>
      <c r="H14" s="34"/>
    </row>
    <row r="15" spans="1:8" x14ac:dyDescent="0.2">
      <c r="A15" s="38" t="s">
        <v>2</v>
      </c>
      <c r="B15" s="34">
        <v>779</v>
      </c>
      <c r="C15" s="34">
        <v>620</v>
      </c>
      <c r="D15" s="59">
        <f>C15-B15</f>
        <v>-159</v>
      </c>
      <c r="E15" s="30"/>
      <c r="F15" s="30"/>
      <c r="G15" s="30"/>
      <c r="H15" s="34"/>
    </row>
    <row r="16" spans="1:8" x14ac:dyDescent="0.2">
      <c r="A16" s="38" t="s">
        <v>3</v>
      </c>
      <c r="B16" s="34">
        <v>1288</v>
      </c>
      <c r="C16" s="34">
        <v>1099</v>
      </c>
      <c r="D16" s="59">
        <f t="shared" ref="D16:D21" si="3">C16-B16</f>
        <v>-189</v>
      </c>
      <c r="E16" s="30"/>
      <c r="F16" s="30"/>
      <c r="G16" s="30"/>
      <c r="H16" s="34"/>
    </row>
    <row r="17" spans="1:8" x14ac:dyDescent="0.2">
      <c r="A17" s="38" t="s">
        <v>22</v>
      </c>
      <c r="B17" s="34">
        <v>6610</v>
      </c>
      <c r="C17" s="34">
        <v>5223</v>
      </c>
      <c r="D17" s="59">
        <f t="shared" si="3"/>
        <v>-1387</v>
      </c>
      <c r="E17" s="30"/>
      <c r="F17" s="30"/>
      <c r="G17" s="34"/>
      <c r="H17" s="34"/>
    </row>
    <row r="18" spans="1:8" x14ac:dyDescent="0.2">
      <c r="A18" s="38" t="s">
        <v>4</v>
      </c>
      <c r="B18" s="34">
        <v>1361</v>
      </c>
      <c r="C18" s="34">
        <v>1197</v>
      </c>
      <c r="D18" s="59">
        <f t="shared" si="3"/>
        <v>-164</v>
      </c>
      <c r="E18" s="34"/>
      <c r="F18" s="34"/>
      <c r="G18" s="34"/>
      <c r="H18" s="34"/>
    </row>
    <row r="19" spans="1:8" x14ac:dyDescent="0.2">
      <c r="A19" s="38" t="s">
        <v>5</v>
      </c>
      <c r="B19" s="35">
        <v>1191</v>
      </c>
      <c r="C19" s="35">
        <v>1064</v>
      </c>
      <c r="D19" s="59">
        <f t="shared" si="3"/>
        <v>-127</v>
      </c>
      <c r="E19" s="30"/>
      <c r="F19" s="34"/>
      <c r="G19" s="34"/>
      <c r="H19" s="35"/>
    </row>
    <row r="20" spans="1:8" x14ac:dyDescent="0.2">
      <c r="A20" s="38" t="s">
        <v>6</v>
      </c>
      <c r="B20" s="36">
        <f>B10/100*B30</f>
        <v>269.06604034263609</v>
      </c>
      <c r="C20" s="36">
        <f>C10/100*C30</f>
        <v>233.71531966224364</v>
      </c>
      <c r="D20" s="59">
        <f t="shared" si="3"/>
        <v>-35.350720680392442</v>
      </c>
      <c r="E20" s="30"/>
      <c r="F20" s="35"/>
      <c r="G20" s="34"/>
      <c r="H20" s="30"/>
    </row>
    <row r="21" spans="1:8" x14ac:dyDescent="0.2">
      <c r="A21" s="23" t="s">
        <v>7</v>
      </c>
      <c r="B21" s="25">
        <f>SUM(B15:B20)</f>
        <v>11498.066040342635</v>
      </c>
      <c r="C21" s="25">
        <f>SUM(C15:C20)</f>
        <v>9436.7153196622439</v>
      </c>
      <c r="D21" s="26">
        <f t="shared" si="3"/>
        <v>-2061.3507206803915</v>
      </c>
      <c r="E21" s="30"/>
      <c r="F21" s="30"/>
      <c r="G21" s="34"/>
      <c r="H21" s="30"/>
    </row>
    <row r="22" spans="1:8" x14ac:dyDescent="0.2">
      <c r="A22" s="58"/>
      <c r="B22" s="53"/>
      <c r="C22" s="53"/>
      <c r="D22" s="54"/>
      <c r="E22" s="30"/>
      <c r="F22" s="30"/>
      <c r="G22" s="34"/>
      <c r="H22" s="30"/>
    </row>
    <row r="23" spans="1:8" x14ac:dyDescent="0.2">
      <c r="A23" s="23" t="s">
        <v>8</v>
      </c>
      <c r="B23" s="47"/>
      <c r="C23" s="47"/>
      <c r="D23" s="55"/>
      <c r="E23" s="30"/>
      <c r="F23" s="30"/>
      <c r="G23" s="30"/>
      <c r="H23" s="30"/>
    </row>
    <row r="24" spans="1:8" x14ac:dyDescent="0.2">
      <c r="A24" s="38"/>
      <c r="B24" s="47">
        <f>B4</f>
        <v>2011</v>
      </c>
      <c r="C24" s="47">
        <f>C4</f>
        <v>2012</v>
      </c>
      <c r="D24" s="56" t="s">
        <v>1</v>
      </c>
      <c r="E24" s="30"/>
      <c r="F24" s="34"/>
      <c r="G24" s="30"/>
      <c r="H24" s="30"/>
    </row>
    <row r="25" spans="1:8" x14ac:dyDescent="0.2">
      <c r="A25" s="38" t="s">
        <v>2</v>
      </c>
      <c r="B25" s="34">
        <v>7238</v>
      </c>
      <c r="C25" s="34">
        <v>6632</v>
      </c>
      <c r="D25" s="59">
        <f t="shared" ref="D25:D31" si="4">C25-B25</f>
        <v>-606</v>
      </c>
      <c r="E25" s="30"/>
      <c r="F25" s="34"/>
      <c r="G25" s="34"/>
      <c r="H25" s="30"/>
    </row>
    <row r="26" spans="1:8" x14ac:dyDescent="0.2">
      <c r="A26" s="38" t="s">
        <v>3</v>
      </c>
      <c r="B26" s="34">
        <v>22742</v>
      </c>
      <c r="C26" s="34">
        <v>22472</v>
      </c>
      <c r="D26" s="59">
        <f t="shared" si="4"/>
        <v>-270</v>
      </c>
      <c r="E26" s="30"/>
      <c r="F26" s="34"/>
      <c r="G26" s="34"/>
      <c r="H26" s="30"/>
    </row>
    <row r="27" spans="1:8" x14ac:dyDescent="0.2">
      <c r="A27" s="38" t="s">
        <v>22</v>
      </c>
      <c r="B27" s="34">
        <v>47243</v>
      </c>
      <c r="C27" s="34">
        <v>44930</v>
      </c>
      <c r="D27" s="59">
        <f t="shared" si="4"/>
        <v>-2313</v>
      </c>
      <c r="E27" s="30"/>
      <c r="F27" s="34"/>
      <c r="G27" s="34"/>
      <c r="H27" s="30"/>
    </row>
    <row r="28" spans="1:8" x14ac:dyDescent="0.2">
      <c r="A28" s="38" t="s">
        <v>4</v>
      </c>
      <c r="B28" s="34">
        <v>8165</v>
      </c>
      <c r="C28" s="34">
        <v>7822</v>
      </c>
      <c r="D28" s="59">
        <f t="shared" si="4"/>
        <v>-343</v>
      </c>
      <c r="E28" s="34"/>
      <c r="F28" s="34"/>
      <c r="G28" s="34"/>
      <c r="H28" s="30"/>
    </row>
    <row r="29" spans="1:8" x14ac:dyDescent="0.2">
      <c r="A29" s="38" t="s">
        <v>5</v>
      </c>
      <c r="B29" s="34">
        <v>7907</v>
      </c>
      <c r="C29" s="34">
        <v>7430</v>
      </c>
      <c r="D29" s="59">
        <f t="shared" si="4"/>
        <v>-477</v>
      </c>
      <c r="E29" s="30"/>
      <c r="F29" s="34"/>
      <c r="G29" s="34"/>
      <c r="H29" s="30"/>
    </row>
    <row r="30" spans="1:8" x14ac:dyDescent="0.2">
      <c r="A30" s="38" t="s">
        <v>6</v>
      </c>
      <c r="B30" s="34">
        <v>2500</v>
      </c>
      <c r="C30" s="34">
        <v>2500</v>
      </c>
      <c r="D30" s="59">
        <f t="shared" si="4"/>
        <v>0</v>
      </c>
      <c r="E30" s="30"/>
      <c r="F30" s="30"/>
      <c r="G30" s="34"/>
      <c r="H30" s="30"/>
    </row>
    <row r="31" spans="1:8" x14ac:dyDescent="0.2">
      <c r="A31" s="23" t="s">
        <v>7</v>
      </c>
      <c r="B31" s="25">
        <f>SUM(B25:B30)</f>
        <v>95795</v>
      </c>
      <c r="C31" s="25">
        <f>SUM(C25:C30)</f>
        <v>91786</v>
      </c>
      <c r="D31" s="26">
        <f t="shared" si="4"/>
        <v>-4009</v>
      </c>
      <c r="E31" s="30"/>
      <c r="F31" s="30"/>
      <c r="G31" s="34"/>
      <c r="H31" s="34"/>
    </row>
    <row r="32" spans="1:8" x14ac:dyDescent="0.2">
      <c r="A32" s="58"/>
      <c r="B32" s="60"/>
      <c r="C32" s="60"/>
      <c r="D32" s="61"/>
      <c r="E32" s="30"/>
      <c r="F32" s="30"/>
      <c r="G32" s="30"/>
      <c r="H32" s="30"/>
    </row>
    <row r="33" spans="1:16" x14ac:dyDescent="0.2">
      <c r="A33" s="33" t="s">
        <v>21</v>
      </c>
      <c r="B33" s="30"/>
      <c r="C33" s="30"/>
      <c r="D33" s="30"/>
      <c r="E33" s="30"/>
      <c r="F33" s="30"/>
      <c r="G33" s="30"/>
      <c r="H33" s="30"/>
    </row>
    <row r="34" spans="1:16" x14ac:dyDescent="0.2">
      <c r="A34" s="33" t="s">
        <v>29</v>
      </c>
      <c r="B34" s="30"/>
      <c r="C34" s="30"/>
      <c r="D34" s="30"/>
      <c r="E34" s="30"/>
      <c r="F34" s="30"/>
      <c r="G34" s="30"/>
      <c r="H34" s="30"/>
    </row>
    <row r="35" spans="1:16" x14ac:dyDescent="0.2">
      <c r="A35" s="33"/>
      <c r="B35" s="30"/>
      <c r="C35" s="30"/>
      <c r="D35" s="30"/>
      <c r="E35" s="30"/>
      <c r="F35" s="30"/>
      <c r="G35" s="30"/>
      <c r="H35" s="30"/>
    </row>
    <row r="36" spans="1:16" x14ac:dyDescent="0.2">
      <c r="A36" t="s">
        <v>13</v>
      </c>
    </row>
    <row r="37" spans="1:16" x14ac:dyDescent="0.2">
      <c r="A37" s="30" t="s">
        <v>24</v>
      </c>
    </row>
    <row r="39" spans="1:16" x14ac:dyDescent="0.2">
      <c r="A39" s="30" t="s">
        <v>46</v>
      </c>
      <c r="B39">
        <v>2012</v>
      </c>
      <c r="C39" s="30" t="s">
        <v>25</v>
      </c>
    </row>
    <row r="40" spans="1:16" ht="13.5" thickBot="1" x14ac:dyDescent="0.25"/>
    <row r="41" spans="1:16" x14ac:dyDescent="0.2">
      <c r="A41" s="62">
        <v>2012</v>
      </c>
      <c r="B41" s="63" t="str">
        <f>A39</f>
        <v>UGE 17</v>
      </c>
      <c r="C41" s="63"/>
      <c r="D41" s="64"/>
      <c r="E41" s="63" t="str">
        <f>A39</f>
        <v>UGE 17</v>
      </c>
      <c r="F41" s="63"/>
      <c r="G41" s="64"/>
      <c r="H41" s="63" t="str">
        <f>A39</f>
        <v>UGE 17</v>
      </c>
      <c r="I41" s="63"/>
      <c r="J41" s="64"/>
      <c r="K41" s="63" t="str">
        <f>B41</f>
        <v>UGE 17</v>
      </c>
      <c r="L41" s="63"/>
      <c r="M41" s="64"/>
      <c r="N41" s="63" t="str">
        <f>A39</f>
        <v>UGE 17</v>
      </c>
      <c r="O41" s="63"/>
      <c r="P41" s="65"/>
    </row>
    <row r="42" spans="1:16" x14ac:dyDescent="0.2">
      <c r="A42" s="11"/>
      <c r="B42" s="13" t="s">
        <v>5</v>
      </c>
      <c r="C42" s="5"/>
      <c r="D42" s="5"/>
      <c r="E42" s="13" t="s">
        <v>2</v>
      </c>
      <c r="F42" s="5"/>
      <c r="G42" s="5"/>
      <c r="H42" s="13" t="s">
        <v>14</v>
      </c>
      <c r="I42" s="5"/>
      <c r="J42" s="5"/>
      <c r="K42" s="13" t="s">
        <v>16</v>
      </c>
      <c r="L42" s="5"/>
      <c r="M42" s="42"/>
      <c r="N42" s="5" t="s">
        <v>7</v>
      </c>
      <c r="O42" s="5"/>
      <c r="P42" s="9"/>
    </row>
    <row r="43" spans="1:16" ht="13.5" thickBot="1" x14ac:dyDescent="0.25">
      <c r="A43" s="12"/>
      <c r="B43" s="7" t="s">
        <v>9</v>
      </c>
      <c r="C43" s="7" t="s">
        <v>10</v>
      </c>
      <c r="D43" s="8" t="s">
        <v>11</v>
      </c>
      <c r="E43" s="7" t="s">
        <v>9</v>
      </c>
      <c r="F43" s="7" t="s">
        <v>10</v>
      </c>
      <c r="G43" s="8" t="s">
        <v>11</v>
      </c>
      <c r="H43" s="7" t="s">
        <v>9</v>
      </c>
      <c r="I43" s="7" t="s">
        <v>10</v>
      </c>
      <c r="J43" s="8" t="s">
        <v>11</v>
      </c>
      <c r="K43" s="7" t="s">
        <v>9</v>
      </c>
      <c r="L43" s="7" t="s">
        <v>10</v>
      </c>
      <c r="M43" s="8" t="s">
        <v>11</v>
      </c>
      <c r="N43" s="7" t="s">
        <v>9</v>
      </c>
      <c r="O43" s="7" t="s">
        <v>10</v>
      </c>
      <c r="P43" s="10" t="s">
        <v>11</v>
      </c>
    </row>
    <row r="44" spans="1:16" x14ac:dyDescent="0.2">
      <c r="A44" s="45" t="s">
        <v>17</v>
      </c>
      <c r="B44" s="6">
        <f>C44/D44*100</f>
        <v>14.53647833241909</v>
      </c>
      <c r="C44" s="35">
        <v>265</v>
      </c>
      <c r="D44" s="40">
        <v>1823</v>
      </c>
      <c r="E44" s="6">
        <f>F44/G44*100</f>
        <v>10.54508405501783</v>
      </c>
      <c r="F44" s="35">
        <v>207</v>
      </c>
      <c r="G44" s="40">
        <v>1963</v>
      </c>
      <c r="H44" s="6">
        <f>I44/J44*100</f>
        <v>4.8217695735200508</v>
      </c>
      <c r="I44" s="35">
        <v>303</v>
      </c>
      <c r="J44" s="39">
        <v>6284</v>
      </c>
      <c r="K44" s="6">
        <f t="shared" ref="K44:K49" si="5">L44/M44*100</f>
        <v>13.110020213687553</v>
      </c>
      <c r="L44" s="35">
        <v>1362</v>
      </c>
      <c r="M44" s="39">
        <v>10389</v>
      </c>
      <c r="N44" s="6">
        <f>O44/P44*100</f>
        <v>10.445280805513466</v>
      </c>
      <c r="O44" s="14">
        <f t="shared" ref="O44:P48" si="6">I44+F44+C44+L44</f>
        <v>2137</v>
      </c>
      <c r="P44" s="15">
        <f t="shared" si="6"/>
        <v>20459</v>
      </c>
    </row>
    <row r="45" spans="1:16" x14ac:dyDescent="0.2">
      <c r="A45" s="11" t="s">
        <v>18</v>
      </c>
      <c r="B45" s="6">
        <f t="shared" ref="B45:B48" si="7">C45/D45*100</f>
        <v>17.391304347826086</v>
      </c>
      <c r="C45" s="35">
        <v>244</v>
      </c>
      <c r="D45" s="40">
        <v>1403</v>
      </c>
      <c r="E45" s="6">
        <f>F45/G45*100</f>
        <v>9.4763092269326688</v>
      </c>
      <c r="F45" s="35">
        <v>152</v>
      </c>
      <c r="G45" s="40">
        <v>1604</v>
      </c>
      <c r="H45" s="6">
        <f t="shared" ref="H45:H48" si="8">I45/J45*100</f>
        <v>6.8673883626522327</v>
      </c>
      <c r="I45" s="35">
        <v>203</v>
      </c>
      <c r="J45" s="40">
        <v>2956</v>
      </c>
      <c r="K45" s="6">
        <f t="shared" si="5"/>
        <v>13.36262323189027</v>
      </c>
      <c r="L45" s="35">
        <v>1247</v>
      </c>
      <c r="M45" s="40">
        <v>9332</v>
      </c>
      <c r="N45" s="6">
        <f t="shared" ref="N45:N49" si="9">O45/P45*100</f>
        <v>12.069303694017652</v>
      </c>
      <c r="O45" s="14">
        <f t="shared" si="6"/>
        <v>1846</v>
      </c>
      <c r="P45" s="15">
        <f t="shared" si="6"/>
        <v>15295</v>
      </c>
    </row>
    <row r="46" spans="1:16" x14ac:dyDescent="0.2">
      <c r="A46" s="46" t="s">
        <v>23</v>
      </c>
      <c r="B46" s="6">
        <f t="shared" si="7"/>
        <v>14.821509263443289</v>
      </c>
      <c r="C46" s="35">
        <v>328</v>
      </c>
      <c r="D46" s="40">
        <v>2213</v>
      </c>
      <c r="E46" s="6">
        <f t="shared" ref="E46:E47" si="10">F46/G46*100</f>
        <v>8.7473757872638203</v>
      </c>
      <c r="F46" s="35">
        <v>125</v>
      </c>
      <c r="G46" s="40">
        <v>1429</v>
      </c>
      <c r="H46" s="6">
        <f t="shared" si="8"/>
        <v>5.5422574111581664</v>
      </c>
      <c r="I46" s="47">
        <v>301</v>
      </c>
      <c r="J46" s="40">
        <v>5431</v>
      </c>
      <c r="K46" s="6">
        <f t="shared" si="5"/>
        <v>12.486152872289919</v>
      </c>
      <c r="L46" s="35">
        <v>1578</v>
      </c>
      <c r="M46" s="40">
        <v>12638</v>
      </c>
      <c r="N46" s="6">
        <f t="shared" si="9"/>
        <v>10.741098982082816</v>
      </c>
      <c r="O46" s="14">
        <f t="shared" si="6"/>
        <v>2332</v>
      </c>
      <c r="P46" s="15">
        <f t="shared" si="6"/>
        <v>21711</v>
      </c>
    </row>
    <row r="47" spans="1:16" x14ac:dyDescent="0.2">
      <c r="A47" s="11" t="s">
        <v>19</v>
      </c>
      <c r="B47" s="6">
        <f t="shared" si="7"/>
        <v>10.804020100502512</v>
      </c>
      <c r="C47" s="35">
        <v>129</v>
      </c>
      <c r="D47" s="40">
        <v>1194</v>
      </c>
      <c r="E47" s="6">
        <f t="shared" si="10"/>
        <v>8.3129584352078236</v>
      </c>
      <c r="F47" s="35">
        <v>136</v>
      </c>
      <c r="G47" s="40">
        <v>1636</v>
      </c>
      <c r="H47" s="6">
        <f t="shared" si="8"/>
        <v>3.758020164986251</v>
      </c>
      <c r="I47" s="47">
        <v>205</v>
      </c>
      <c r="J47" s="40">
        <v>5455</v>
      </c>
      <c r="K47" s="6">
        <f t="shared" si="5"/>
        <v>10.505565862708719</v>
      </c>
      <c r="L47" s="35">
        <v>1359</v>
      </c>
      <c r="M47" s="40">
        <v>12936</v>
      </c>
      <c r="N47" s="6">
        <f t="shared" si="9"/>
        <v>8.6188209792186985</v>
      </c>
      <c r="O47" s="14">
        <f t="shared" si="6"/>
        <v>1829</v>
      </c>
      <c r="P47" s="15">
        <f t="shared" si="6"/>
        <v>21221</v>
      </c>
    </row>
    <row r="48" spans="1:16" ht="13.5" thickBot="1" x14ac:dyDescent="0.25">
      <c r="A48" s="12" t="s">
        <v>20</v>
      </c>
      <c r="B48" s="6">
        <f t="shared" si="7"/>
        <v>12.296110414052698</v>
      </c>
      <c r="C48" s="35">
        <v>98</v>
      </c>
      <c r="D48" s="40">
        <v>797</v>
      </c>
      <c r="E48" s="6"/>
      <c r="F48" s="35"/>
      <c r="G48" s="40"/>
      <c r="H48" s="6">
        <f t="shared" si="8"/>
        <v>3.7084398976982098</v>
      </c>
      <c r="I48" s="35">
        <v>87</v>
      </c>
      <c r="J48" s="40">
        <v>2346</v>
      </c>
      <c r="K48" s="43">
        <f t="shared" si="5"/>
        <v>11.720531044656028</v>
      </c>
      <c r="L48" s="35">
        <v>874</v>
      </c>
      <c r="M48" s="49">
        <v>7457</v>
      </c>
      <c r="N48" s="6">
        <f t="shared" si="9"/>
        <v>9.9905660377358494</v>
      </c>
      <c r="O48" s="14">
        <f t="shared" si="6"/>
        <v>1059</v>
      </c>
      <c r="P48" s="15">
        <f t="shared" si="6"/>
        <v>10600</v>
      </c>
    </row>
    <row r="49" spans="1:16" ht="13.5" thickBot="1" x14ac:dyDescent="0.25">
      <c r="A49" s="41" t="s">
        <v>12</v>
      </c>
      <c r="B49" s="18">
        <f>C49/D49*100</f>
        <v>14.320323014804845</v>
      </c>
      <c r="C49" s="16">
        <f>SUM(C44:C48)</f>
        <v>1064</v>
      </c>
      <c r="D49" s="16">
        <f>SUM(D44:D48)</f>
        <v>7430</v>
      </c>
      <c r="E49" s="19">
        <f>F49/G49*100</f>
        <v>9.3486127864897455</v>
      </c>
      <c r="F49" s="16">
        <f>SUM(F44:F48)</f>
        <v>620</v>
      </c>
      <c r="G49" s="16">
        <f>SUM(G44:G48)</f>
        <v>6632</v>
      </c>
      <c r="H49" s="19">
        <f>I49/J49*100</f>
        <v>4.8905304378782493</v>
      </c>
      <c r="I49" s="16">
        <f>SUM(I44:I48)</f>
        <v>1099</v>
      </c>
      <c r="J49" s="17">
        <f>SUM(J44:J48)</f>
        <v>22472</v>
      </c>
      <c r="K49" s="44">
        <f t="shared" si="5"/>
        <v>12.170154686078254</v>
      </c>
      <c r="L49" s="16">
        <f>SUM(L44:L48)</f>
        <v>6420</v>
      </c>
      <c r="M49" s="16">
        <f>SUM(M44:M48)</f>
        <v>52752</v>
      </c>
      <c r="N49" s="19">
        <f t="shared" si="9"/>
        <v>10.307327016553547</v>
      </c>
      <c r="O49" s="16">
        <f>SUM(O44:O48)</f>
        <v>9203</v>
      </c>
      <c r="P49" s="20">
        <f>SUM(P44:P48)</f>
        <v>89286</v>
      </c>
    </row>
    <row r="51" spans="1:16" x14ac:dyDescent="0.2">
      <c r="A51" s="30" t="s">
        <v>21</v>
      </c>
    </row>
    <row r="52" spans="1:16" x14ac:dyDescent="0.2">
      <c r="A52" s="33" t="s">
        <v>29</v>
      </c>
    </row>
    <row r="53" spans="1:16" x14ac:dyDescent="0.2">
      <c r="A53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Uge 1 2012</vt:lpstr>
      <vt:lpstr>Uge 3 2012</vt:lpstr>
      <vt:lpstr>Uge 5 2012</vt:lpstr>
      <vt:lpstr>Uge 7 2012</vt:lpstr>
      <vt:lpstr>Uge 9 2012</vt:lpstr>
      <vt:lpstr>Uge 11 2012</vt:lpstr>
      <vt:lpstr>Uge 13 2012</vt:lpstr>
      <vt:lpstr>Uge 15 2012</vt:lpstr>
      <vt:lpstr>Uge 17 2012</vt:lpstr>
      <vt:lpstr>Uge 19 2012</vt:lpstr>
      <vt:lpstr>Uge 21 2012</vt:lpstr>
      <vt:lpstr>Uge 23 2012</vt:lpstr>
      <vt:lpstr>Uge 25 2012</vt:lpstr>
      <vt:lpstr>Uge 27 2012</vt:lpstr>
      <vt:lpstr>Uge 29 2012</vt:lpstr>
      <vt:lpstr>Uge 31 2012</vt:lpstr>
      <vt:lpstr>Uge 33 2012</vt:lpstr>
      <vt:lpstr>Uge 35 2012</vt:lpstr>
      <vt:lpstr>Uge 37 2012</vt:lpstr>
      <vt:lpstr>Uge 39 2012</vt:lpstr>
      <vt:lpstr>Uge 41 2012</vt:lpstr>
      <vt:lpstr>Uge 43 2012</vt:lpstr>
      <vt:lpstr>Uge 45 2012</vt:lpstr>
      <vt:lpstr>Uge 47 2012</vt:lpstr>
      <vt:lpstr>Uge 49 2012</vt:lpstr>
      <vt:lpstr>Uge 51 2012</vt:lpstr>
    </vt:vector>
  </TitlesOfParts>
  <Company>SiD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MO4444</dc:creator>
  <cp:lastModifiedBy>cv4444</cp:lastModifiedBy>
  <cp:lastPrinted>2012-03-07T12:56:46Z</cp:lastPrinted>
  <dcterms:created xsi:type="dcterms:W3CDTF">2001-08-10T09:23:13Z</dcterms:created>
  <dcterms:modified xsi:type="dcterms:W3CDTF">2013-02-26T12:29:30Z</dcterms:modified>
</cp:coreProperties>
</file>