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1340" windowHeight="6615" activeTab="1"/>
  </bookViews>
  <sheets>
    <sheet name="Ugesammenligning" sheetId="1" r:id="rId1"/>
    <sheet name="Regional" sheetId="2" r:id="rId2"/>
    <sheet name="Ark1" sheetId="3" r:id="rId3"/>
    <sheet name="Ark2" sheetId="4" r:id="rId4"/>
  </sheets>
  <calcPr calcId="145621"/>
</workbook>
</file>

<file path=xl/calcChain.xml><?xml version="1.0" encoding="utf-8"?>
<calcChain xmlns="http://schemas.openxmlformats.org/spreadsheetml/2006/main">
  <c r="B8" i="1" l="1"/>
  <c r="D28" i="1" l="1"/>
  <c r="C8" i="1"/>
  <c r="D18" i="1"/>
  <c r="C7" i="1" l="1"/>
  <c r="B31" i="1" l="1"/>
  <c r="B6" i="1" l="1"/>
  <c r="B7" i="1"/>
  <c r="B5" i="1"/>
  <c r="D16" i="1"/>
  <c r="D17" i="1"/>
  <c r="D19" i="1"/>
  <c r="D15" i="1"/>
  <c r="E9" i="2" l="1"/>
  <c r="E10" i="2"/>
  <c r="E11" i="2"/>
  <c r="E12" i="2"/>
  <c r="P13" i="2" l="1"/>
  <c r="P12" i="2"/>
  <c r="P11" i="2"/>
  <c r="P10" i="2"/>
  <c r="P9" i="2"/>
  <c r="O13" i="2"/>
  <c r="O12" i="2"/>
  <c r="O11" i="2"/>
  <c r="O10" i="2"/>
  <c r="O9" i="2"/>
  <c r="B10" i="1" l="1"/>
  <c r="D8" i="1"/>
  <c r="B9" i="1"/>
  <c r="C5" i="1"/>
  <c r="C6" i="1"/>
  <c r="C9" i="1"/>
  <c r="B11" i="2"/>
  <c r="B12" i="2"/>
  <c r="B21" i="1" l="1"/>
  <c r="M14" i="2"/>
  <c r="L14" i="2"/>
  <c r="K13" i="2"/>
  <c r="K12" i="2"/>
  <c r="K11" i="2"/>
  <c r="K10" i="2"/>
  <c r="K9" i="2"/>
  <c r="H11" i="2"/>
  <c r="P14" i="2" l="1"/>
  <c r="K14" i="2"/>
  <c r="O14" i="2"/>
  <c r="C10" i="1" l="1"/>
  <c r="C20" i="1" l="1"/>
  <c r="D20" i="1" s="1"/>
  <c r="B10" i="2" l="1"/>
  <c r="F14" i="2"/>
  <c r="G14" i="2"/>
  <c r="D27" i="1"/>
  <c r="D29" i="1"/>
  <c r="D30" i="1"/>
  <c r="J14" i="2"/>
  <c r="I14" i="2"/>
  <c r="D6" i="1"/>
  <c r="C14" i="1"/>
  <c r="C24" i="1"/>
  <c r="B24" i="1"/>
  <c r="B14" i="1"/>
  <c r="C14" i="2"/>
  <c r="D14" i="2"/>
  <c r="H13" i="2"/>
  <c r="H12" i="2"/>
  <c r="H10" i="2"/>
  <c r="H9" i="2"/>
  <c r="B13" i="2"/>
  <c r="B9" i="2"/>
  <c r="D26" i="1"/>
  <c r="D7" i="1"/>
  <c r="D25" i="1"/>
  <c r="C21" i="1"/>
  <c r="C31" i="1"/>
  <c r="D9" i="1"/>
  <c r="B14" i="2" l="1"/>
  <c r="E14" i="2"/>
  <c r="H14" i="2"/>
  <c r="N9" i="2"/>
  <c r="N13" i="2"/>
  <c r="D31" i="1"/>
  <c r="D5" i="1"/>
  <c r="C11" i="1"/>
  <c r="N14" i="2"/>
  <c r="N11" i="2"/>
  <c r="N12" i="2"/>
  <c r="N10" i="2"/>
  <c r="D10" i="1" l="1"/>
  <c r="D21" i="1"/>
  <c r="B11" i="1" l="1"/>
  <c r="D11" i="1" s="1"/>
</calcChain>
</file>

<file path=xl/sharedStrings.xml><?xml version="1.0" encoding="utf-8"?>
<sst xmlns="http://schemas.openxmlformats.org/spreadsheetml/2006/main" count="61" uniqueCount="30">
  <si>
    <t>Ledighedsprocent</t>
  </si>
  <si>
    <t>Forskel</t>
  </si>
  <si>
    <t>B&amp;R</t>
  </si>
  <si>
    <t>El</t>
  </si>
  <si>
    <t>MURERE</t>
  </si>
  <si>
    <t>MALERE</t>
  </si>
  <si>
    <t>METAL</t>
  </si>
  <si>
    <t>I ALT</t>
  </si>
  <si>
    <t>Antal forsikrede</t>
  </si>
  <si>
    <t>PCT</t>
  </si>
  <si>
    <t>LEDIGE</t>
  </si>
  <si>
    <t>FORSIK</t>
  </si>
  <si>
    <t>HELE LANDET</t>
  </si>
  <si>
    <t>LEDIGHEDSPROCENT, ANTAL LEDIGE OG ANTAL FORSIKREDE</t>
  </si>
  <si>
    <t>EL</t>
  </si>
  <si>
    <t>Antal fuldtidsledige</t>
  </si>
  <si>
    <t>3F+MURERE</t>
  </si>
  <si>
    <t>REGION HOVEDSTADEN</t>
  </si>
  <si>
    <t>REGION SJÆLLAND</t>
  </si>
  <si>
    <t>REGION MIDTJYLLAND</t>
  </si>
  <si>
    <t>REGION NORDJYLLAND</t>
  </si>
  <si>
    <t>3F (B&amp;A)</t>
  </si>
  <si>
    <t>REGION SYDDANMARK</t>
  </si>
  <si>
    <t>FORDELT TILNÆRMELSESVIS PÅ REGIONER</t>
  </si>
  <si>
    <t>MALERE, B&amp;R, EL og 3F+MURERE</t>
  </si>
  <si>
    <t>2015 og 2016</t>
  </si>
  <si>
    <t>A-kassetal BAT Marts</t>
  </si>
  <si>
    <t>Marts</t>
  </si>
  <si>
    <t>Note: Ledighedstallene for B&amp;R og Malerne er fra uge 11</t>
  </si>
  <si>
    <t>Note: Ledighedstallene i 2016 for B&amp;R og Malerne er fra uge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</si>
</sst>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 applyAlignment="1">
      <alignment horizontal="right"/>
    </xf>
    <xf numFmtId="0" fontId="0" fillId="0" borderId="0" xfId="0" applyFill="1" applyBorder="1" applyAlignment="1"/>
    <xf numFmtId="165" fontId="0" fillId="0" borderId="0" xfId="0" applyNumberForma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4" xfId="0" applyFill="1" applyBorder="1" applyAlignment="1"/>
    <xf numFmtId="3" fontId="0" fillId="0" borderId="0" xfId="0" applyNumberFormat="1" applyFill="1" applyBorder="1" applyAlignment="1"/>
    <xf numFmtId="3" fontId="0" fillId="0" borderId="8" xfId="0" applyNumberFormat="1" applyFill="1" applyBorder="1" applyAlignment="1"/>
    <xf numFmtId="3" fontId="3" fillId="0" borderId="16" xfId="0" applyNumberFormat="1" applyFont="1" applyFill="1" applyBorder="1" applyAlignment="1"/>
    <xf numFmtId="3" fontId="3" fillId="0" borderId="17" xfId="0" applyNumberFormat="1" applyFont="1" applyFill="1" applyBorder="1" applyAlignment="1"/>
    <xf numFmtId="165" fontId="3" fillId="0" borderId="16" xfId="0" applyNumberFormat="1" applyFont="1" applyFill="1" applyBorder="1" applyAlignment="1"/>
    <xf numFmtId="165" fontId="3" fillId="0" borderId="18" xfId="0" applyNumberFormat="1" applyFont="1" applyFill="1" applyBorder="1" applyAlignment="1"/>
    <xf numFmtId="3" fontId="3" fillId="0" borderId="19" xfId="0" applyNumberFormat="1" applyFont="1" applyFill="1" applyBorder="1" applyAlignment="1"/>
    <xf numFmtId="165" fontId="3" fillId="0" borderId="5" xfId="0" applyNumberFormat="1" applyFont="1" applyBorder="1"/>
    <xf numFmtId="0" fontId="4" fillId="0" borderId="20" xfId="0" applyFont="1" applyBorder="1"/>
    <xf numFmtId="0" fontId="4" fillId="0" borderId="0" xfId="0" applyFont="1"/>
    <xf numFmtId="0" fontId="4" fillId="0" borderId="21" xfId="0" applyFont="1" applyBorder="1"/>
    <xf numFmtId="0" fontId="4" fillId="0" borderId="22" xfId="0" applyFont="1" applyBorder="1"/>
    <xf numFmtId="0" fontId="3" fillId="0" borderId="4" xfId="0" applyFont="1" applyBorder="1"/>
    <xf numFmtId="0" fontId="3" fillId="0" borderId="0" xfId="0" applyFont="1" applyBorder="1"/>
    <xf numFmtId="0" fontId="4" fillId="0" borderId="5" xfId="0" applyFont="1" applyBorder="1"/>
    <xf numFmtId="165" fontId="4" fillId="0" borderId="5" xfId="0" applyNumberFormat="1" applyFont="1" applyBorder="1"/>
    <xf numFmtId="0" fontId="4" fillId="0" borderId="3" xfId="0" applyFont="1" applyBorder="1"/>
    <xf numFmtId="3" fontId="4" fillId="0" borderId="0" xfId="0" applyNumberFormat="1" applyFont="1"/>
    <xf numFmtId="3" fontId="4" fillId="0" borderId="5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0" fontId="4" fillId="0" borderId="0" xfId="0" applyFont="1" applyFill="1" applyBorder="1"/>
    <xf numFmtId="3" fontId="0" fillId="0" borderId="0" xfId="0" applyNumberFormat="1"/>
    <xf numFmtId="166" fontId="0" fillId="0" borderId="0" xfId="1" applyNumberFormat="1" applyFont="1"/>
    <xf numFmtId="166" fontId="4" fillId="0" borderId="0" xfId="1" applyNumberFormat="1" applyFont="1"/>
    <xf numFmtId="165" fontId="3" fillId="0" borderId="0" xfId="0" applyNumberFormat="1" applyFont="1"/>
    <xf numFmtId="0" fontId="3" fillId="0" borderId="0" xfId="0" applyFont="1"/>
    <xf numFmtId="0" fontId="1" fillId="0" borderId="0" xfId="0" applyFont="1"/>
    <xf numFmtId="0" fontId="6" fillId="0" borderId="0" xfId="0" applyFont="1" applyFill="1" applyBorder="1" applyAlignment="1">
      <alignment horizontal="center"/>
    </xf>
    <xf numFmtId="3" fontId="0" fillId="0" borderId="0" xfId="0" applyNumberFormat="1" applyBorder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" fillId="0" borderId="0" xfId="0" applyFont="1" applyFill="1" applyBorder="1"/>
    <xf numFmtId="3" fontId="1" fillId="0" borderId="0" xfId="0" applyNumberFormat="1" applyFont="1"/>
    <xf numFmtId="0" fontId="7" fillId="0" borderId="0" xfId="0" applyFont="1"/>
    <xf numFmtId="3" fontId="1" fillId="0" borderId="0" xfId="0" applyNumberFormat="1" applyFont="1" applyFill="1" applyBorder="1" applyAlignment="1"/>
    <xf numFmtId="3" fontId="1" fillId="0" borderId="0" xfId="0" applyNumberFormat="1" applyFont="1" applyBorder="1"/>
    <xf numFmtId="165" fontId="1" fillId="0" borderId="0" xfId="0" applyNumberFormat="1" applyFont="1"/>
    <xf numFmtId="0" fontId="1" fillId="0" borderId="4" xfId="0" applyFont="1" applyBorder="1"/>
    <xf numFmtId="3" fontId="1" fillId="0" borderId="5" xfId="0" applyNumberFormat="1" applyFont="1" applyFill="1" applyBorder="1" applyAlignment="1"/>
    <xf numFmtId="0" fontId="3" fillId="0" borderId="23" xfId="0" applyFont="1" applyFill="1" applyBorder="1" applyAlignment="1"/>
    <xf numFmtId="0" fontId="0" fillId="0" borderId="12" xfId="0" applyFill="1" applyBorder="1" applyAlignment="1"/>
    <xf numFmtId="0" fontId="1" fillId="0" borderId="10" xfId="0" applyFont="1" applyFill="1" applyBorder="1" applyAlignment="1"/>
    <xf numFmtId="165" fontId="3" fillId="0" borderId="0" xfId="0" applyNumberFormat="1" applyFont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165" fontId="1" fillId="0" borderId="0" xfId="0" applyNumberFormat="1" applyFont="1" applyFill="1" applyBorder="1" applyAlignment="1"/>
    <xf numFmtId="165" fontId="1" fillId="0" borderId="24" xfId="0" applyNumberFormat="1" applyFont="1" applyFill="1" applyBorder="1" applyAlignment="1"/>
    <xf numFmtId="165" fontId="3" fillId="0" borderId="24" xfId="0" applyNumberFormat="1" applyFont="1" applyFill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4" zoomScaleNormal="100" workbookViewId="0">
      <selection activeCell="C15" sqref="C15"/>
    </sheetView>
  </sheetViews>
  <sheetFormatPr defaultRowHeight="12.75" x14ac:dyDescent="0.2"/>
  <cols>
    <col min="1" max="1" width="10.42578125" style="30" customWidth="1"/>
    <col min="2" max="2" width="9.7109375" style="30" customWidth="1"/>
    <col min="3" max="3" width="9.28515625" style="30" customWidth="1"/>
    <col min="4" max="16384" width="9.140625" style="30"/>
  </cols>
  <sheetData>
    <row r="1" spans="1:8" ht="15.75" x14ac:dyDescent="0.25">
      <c r="A1" s="1" t="s">
        <v>26</v>
      </c>
      <c r="B1" s="2"/>
      <c r="C1" s="2"/>
      <c r="D1" s="29"/>
    </row>
    <row r="2" spans="1:8" ht="15.75" x14ac:dyDescent="0.25">
      <c r="A2" s="3" t="s">
        <v>25</v>
      </c>
      <c r="B2" s="31"/>
      <c r="C2" s="31"/>
      <c r="D2" s="32"/>
    </row>
    <row r="3" spans="1:8" x14ac:dyDescent="0.2">
      <c r="A3" s="33" t="s">
        <v>0</v>
      </c>
      <c r="B3" s="34"/>
      <c r="C3" s="6"/>
      <c r="D3" s="35"/>
    </row>
    <row r="4" spans="1:8" x14ac:dyDescent="0.2">
      <c r="A4" s="5"/>
      <c r="B4" s="6">
        <v>2015</v>
      </c>
      <c r="C4" s="6">
        <v>2016</v>
      </c>
      <c r="D4" s="7" t="s">
        <v>1</v>
      </c>
    </row>
    <row r="5" spans="1:8" x14ac:dyDescent="0.2">
      <c r="A5" s="5" t="s">
        <v>2</v>
      </c>
      <c r="B5" s="61">
        <f>B15/B25*100</f>
        <v>5.9484777517564407</v>
      </c>
      <c r="C5" s="61">
        <f t="shared" ref="C5:C9" si="0">C15/C25*100</f>
        <v>3.6604361370716507</v>
      </c>
      <c r="D5" s="36">
        <f t="shared" ref="D5:D11" si="1">C5-B5</f>
        <v>-2.2880416146847899</v>
      </c>
    </row>
    <row r="6" spans="1:8" x14ac:dyDescent="0.2">
      <c r="A6" s="5" t="s">
        <v>3</v>
      </c>
      <c r="B6" s="61">
        <f>B16/B26*100</f>
        <v>2.5564470983392424</v>
      </c>
      <c r="C6" s="61">
        <f t="shared" si="0"/>
        <v>1.2675655146221041</v>
      </c>
      <c r="D6" s="36">
        <f t="shared" si="1"/>
        <v>-1.2888815837171383</v>
      </c>
    </row>
    <row r="7" spans="1:8" x14ac:dyDescent="0.2">
      <c r="A7" s="62" t="s">
        <v>21</v>
      </c>
      <c r="B7" s="61">
        <f>B17/B27*100</f>
        <v>10.980537078098054</v>
      </c>
      <c r="C7" s="61">
        <f t="shared" si="0"/>
        <v>7.5226485794241809</v>
      </c>
      <c r="D7" s="36">
        <f t="shared" si="1"/>
        <v>-3.4578884986738734</v>
      </c>
    </row>
    <row r="8" spans="1:8" x14ac:dyDescent="0.2">
      <c r="A8" s="62" t="s">
        <v>4</v>
      </c>
      <c r="B8" s="61">
        <f>B18/B28*100</f>
        <v>17.076853389702549</v>
      </c>
      <c r="C8" s="61">
        <f t="shared" si="0"/>
        <v>10.713606089438629</v>
      </c>
      <c r="D8" s="36">
        <f t="shared" si="1"/>
        <v>-6.3632473002639198</v>
      </c>
    </row>
    <row r="9" spans="1:8" x14ac:dyDescent="0.2">
      <c r="A9" s="62" t="s">
        <v>5</v>
      </c>
      <c r="B9" s="61">
        <f>B19/B29*100</f>
        <v>14.357331847932041</v>
      </c>
      <c r="C9" s="61">
        <f t="shared" si="0"/>
        <v>10.740098294304712</v>
      </c>
      <c r="D9" s="36">
        <f t="shared" si="1"/>
        <v>-3.6172335536273295</v>
      </c>
    </row>
    <row r="10" spans="1:8" x14ac:dyDescent="0.2">
      <c r="A10" s="5" t="s">
        <v>6</v>
      </c>
      <c r="B10" s="61">
        <f>B5</f>
        <v>5.9484777517564407</v>
      </c>
      <c r="C10" s="61">
        <f>C5</f>
        <v>3.6604361370716507</v>
      </c>
      <c r="D10" s="36">
        <f t="shared" si="1"/>
        <v>-2.2880416146847899</v>
      </c>
    </row>
    <row r="11" spans="1:8" x14ac:dyDescent="0.2">
      <c r="A11" s="33" t="s">
        <v>7</v>
      </c>
      <c r="B11" s="48">
        <f>B21/B31*100</f>
        <v>9.0832736694328329</v>
      </c>
      <c r="C11" s="67">
        <f>C21/C31*100</f>
        <v>6.0143862332065892</v>
      </c>
      <c r="D11" s="28">
        <f t="shared" si="1"/>
        <v>-3.0688874362262437</v>
      </c>
    </row>
    <row r="12" spans="1:8" x14ac:dyDescent="0.2">
      <c r="A12" s="37"/>
      <c r="B12" s="31"/>
      <c r="C12" s="31"/>
      <c r="D12" s="32"/>
    </row>
    <row r="13" spans="1:8" x14ac:dyDescent="0.2">
      <c r="A13" s="33" t="s">
        <v>15</v>
      </c>
      <c r="B13" s="6"/>
      <c r="C13" s="6"/>
      <c r="D13" s="35"/>
      <c r="F13" s="57"/>
    </row>
    <row r="14" spans="1:8" x14ac:dyDescent="0.2">
      <c r="A14" s="5"/>
      <c r="B14" s="6">
        <f>B4</f>
        <v>2015</v>
      </c>
      <c r="C14" s="6">
        <f>C4</f>
        <v>2016</v>
      </c>
      <c r="D14" s="7" t="s">
        <v>1</v>
      </c>
      <c r="F14" s="57"/>
      <c r="H14" s="57"/>
    </row>
    <row r="15" spans="1:8" x14ac:dyDescent="0.2">
      <c r="A15" s="5" t="s">
        <v>2</v>
      </c>
      <c r="B15" s="57">
        <v>381</v>
      </c>
      <c r="C15" s="57">
        <v>235</v>
      </c>
      <c r="D15" s="39">
        <f>C15-B15</f>
        <v>-146</v>
      </c>
      <c r="F15" s="57"/>
      <c r="G15" s="57"/>
      <c r="H15" s="57"/>
    </row>
    <row r="16" spans="1:8" x14ac:dyDescent="0.2">
      <c r="A16" s="5" t="s">
        <v>3</v>
      </c>
      <c r="B16" s="57">
        <v>548</v>
      </c>
      <c r="C16" s="57">
        <v>267</v>
      </c>
      <c r="D16" s="39">
        <f>C16-B16</f>
        <v>-281</v>
      </c>
      <c r="F16" s="57"/>
      <c r="G16" s="57"/>
      <c r="H16" s="57"/>
    </row>
    <row r="17" spans="1:10" x14ac:dyDescent="0.2">
      <c r="A17" s="5" t="s">
        <v>21</v>
      </c>
      <c r="B17" s="57">
        <v>4457</v>
      </c>
      <c r="C17" s="57">
        <v>3172</v>
      </c>
      <c r="D17" s="39">
        <f>C17-B17</f>
        <v>-1285</v>
      </c>
      <c r="F17" s="57"/>
      <c r="G17" s="57"/>
      <c r="H17" s="57"/>
      <c r="I17" s="38"/>
      <c r="J17" s="47"/>
    </row>
    <row r="18" spans="1:10" x14ac:dyDescent="0.2">
      <c r="A18" s="5" t="s">
        <v>4</v>
      </c>
      <c r="B18" s="57">
        <v>1131</v>
      </c>
      <c r="C18" s="57">
        <v>563</v>
      </c>
      <c r="D18" s="39">
        <f>C18-B18</f>
        <v>-568</v>
      </c>
      <c r="E18" s="38"/>
      <c r="F18" s="57"/>
      <c r="G18" s="57"/>
      <c r="H18" s="57"/>
      <c r="J18" s="47"/>
    </row>
    <row r="19" spans="1:10" x14ac:dyDescent="0.2">
      <c r="A19" s="5" t="s">
        <v>5</v>
      </c>
      <c r="B19" s="59">
        <v>1031</v>
      </c>
      <c r="C19" s="59">
        <v>743</v>
      </c>
      <c r="D19" s="39">
        <f>C19-B19</f>
        <v>-288</v>
      </c>
      <c r="F19" s="59"/>
      <c r="G19" s="57"/>
      <c r="H19" s="59"/>
    </row>
    <row r="20" spans="1:10" x14ac:dyDescent="0.2">
      <c r="A20" s="5" t="s">
        <v>6</v>
      </c>
      <c r="B20" s="60">
        <v>148.71194379391102</v>
      </c>
      <c r="C20" s="60">
        <f>C10/100*C30</f>
        <v>91.510903426791273</v>
      </c>
      <c r="D20" s="39">
        <f t="shared" ref="D20" si="2">C20-B20</f>
        <v>-57.201040367119745</v>
      </c>
      <c r="F20" s="60"/>
      <c r="G20" s="59"/>
    </row>
    <row r="21" spans="1:10" x14ac:dyDescent="0.2">
      <c r="A21" s="33" t="s">
        <v>7</v>
      </c>
      <c r="B21" s="40">
        <f>SUM(B15:B20)</f>
        <v>7696.7119437939109</v>
      </c>
      <c r="C21" s="40">
        <f>SUM(C15:C20)</f>
        <v>5071.5109034267916</v>
      </c>
      <c r="D21" s="41">
        <f t="shared" ref="D21" si="3">C21-B21</f>
        <v>-2625.2010403671193</v>
      </c>
      <c r="F21" s="40"/>
      <c r="G21" s="57"/>
      <c r="I21" s="38"/>
    </row>
    <row r="22" spans="1:10" x14ac:dyDescent="0.2">
      <c r="A22" s="37"/>
      <c r="B22" s="31"/>
      <c r="C22" s="31"/>
      <c r="D22" s="32"/>
      <c r="G22" s="57"/>
    </row>
    <row r="23" spans="1:10" x14ac:dyDescent="0.2">
      <c r="A23" s="33" t="s">
        <v>8</v>
      </c>
      <c r="B23" s="6"/>
      <c r="C23" s="6"/>
      <c r="D23" s="35"/>
    </row>
    <row r="24" spans="1:10" x14ac:dyDescent="0.2">
      <c r="A24" s="5"/>
      <c r="B24" s="6">
        <f>B4</f>
        <v>2015</v>
      </c>
      <c r="C24" s="6">
        <f>C4</f>
        <v>2016</v>
      </c>
      <c r="D24" s="7" t="s">
        <v>1</v>
      </c>
      <c r="F24" s="57"/>
    </row>
    <row r="25" spans="1:10" x14ac:dyDescent="0.2">
      <c r="A25" s="5" t="s">
        <v>2</v>
      </c>
      <c r="B25" s="57">
        <v>6405</v>
      </c>
      <c r="C25" s="57">
        <v>6420</v>
      </c>
      <c r="D25" s="39">
        <f t="shared" ref="D25:D29" si="4">C25-B25</f>
        <v>15</v>
      </c>
      <c r="F25" s="57"/>
      <c r="G25" s="38"/>
      <c r="I25" s="38"/>
    </row>
    <row r="26" spans="1:10" x14ac:dyDescent="0.2">
      <c r="A26" s="5" t="s">
        <v>3</v>
      </c>
      <c r="B26" s="57">
        <v>21436</v>
      </c>
      <c r="C26" s="57">
        <v>21064</v>
      </c>
      <c r="D26" s="39">
        <f t="shared" si="4"/>
        <v>-372</v>
      </c>
      <c r="F26" s="57"/>
      <c r="G26" s="38"/>
      <c r="I26" s="38"/>
    </row>
    <row r="27" spans="1:10" x14ac:dyDescent="0.2">
      <c r="A27" s="5" t="s">
        <v>21</v>
      </c>
      <c r="B27" s="57">
        <v>40590</v>
      </c>
      <c r="C27" s="57">
        <v>42166</v>
      </c>
      <c r="D27" s="39">
        <f t="shared" si="4"/>
        <v>1576</v>
      </c>
      <c r="F27" s="57"/>
      <c r="G27" s="38"/>
      <c r="I27" s="38"/>
      <c r="J27" s="46"/>
    </row>
    <row r="28" spans="1:10" x14ac:dyDescent="0.2">
      <c r="A28" s="5" t="s">
        <v>4</v>
      </c>
      <c r="B28" s="57">
        <v>6623</v>
      </c>
      <c r="C28" s="57">
        <v>5255</v>
      </c>
      <c r="D28" s="39">
        <f t="shared" si="4"/>
        <v>-1368</v>
      </c>
      <c r="E28" s="38"/>
      <c r="F28" s="57"/>
      <c r="G28" s="38"/>
      <c r="I28" s="38"/>
      <c r="J28" s="46"/>
    </row>
    <row r="29" spans="1:10" x14ac:dyDescent="0.2">
      <c r="A29" s="5" t="s">
        <v>5</v>
      </c>
      <c r="B29" s="57">
        <v>7181</v>
      </c>
      <c r="C29" s="57">
        <v>6918</v>
      </c>
      <c r="D29" s="39">
        <f t="shared" si="4"/>
        <v>-263</v>
      </c>
      <c r="F29" s="57"/>
      <c r="G29" s="38"/>
      <c r="I29" s="38"/>
    </row>
    <row r="30" spans="1:10" x14ac:dyDescent="0.2">
      <c r="A30" s="5" t="s">
        <v>6</v>
      </c>
      <c r="B30" s="57">
        <v>2500</v>
      </c>
      <c r="C30" s="57">
        <v>2500</v>
      </c>
      <c r="D30" s="39">
        <f t="shared" ref="D30:D31" si="5">C30-B30</f>
        <v>0</v>
      </c>
      <c r="F30" s="57"/>
      <c r="G30" s="38"/>
      <c r="I30" s="38"/>
    </row>
    <row r="31" spans="1:10" x14ac:dyDescent="0.2">
      <c r="A31" s="33" t="s">
        <v>7</v>
      </c>
      <c r="B31" s="40">
        <f>SUM(B25:B30)</f>
        <v>84735</v>
      </c>
      <c r="C31" s="40">
        <f>SUM(C25:C30)</f>
        <v>84323</v>
      </c>
      <c r="D31" s="41">
        <f t="shared" si="5"/>
        <v>-412</v>
      </c>
      <c r="G31" s="38"/>
      <c r="H31" s="38"/>
      <c r="I31" s="38"/>
    </row>
    <row r="32" spans="1:10" x14ac:dyDescent="0.2">
      <c r="A32" s="37"/>
      <c r="B32" s="42"/>
      <c r="C32" s="42"/>
      <c r="D32" s="43"/>
    </row>
    <row r="33" spans="1:1" x14ac:dyDescent="0.2">
      <c r="A33" s="44"/>
    </row>
    <row r="34" spans="1:1" x14ac:dyDescent="0.2">
      <c r="A34" s="56" t="s">
        <v>29</v>
      </c>
    </row>
    <row r="35" spans="1:1" x14ac:dyDescent="0.2">
      <c r="A35" s="56"/>
    </row>
    <row r="36" spans="1:1" x14ac:dyDescent="0.2">
      <c r="A36" s="56"/>
    </row>
    <row r="37" spans="1:1" x14ac:dyDescent="0.2">
      <c r="A37" s="50"/>
    </row>
    <row r="38" spans="1:1" x14ac:dyDescent="0.2">
      <c r="A38" s="50"/>
    </row>
    <row r="39" spans="1:1" x14ac:dyDescent="0.2">
      <c r="A39" s="50"/>
    </row>
    <row r="40" spans="1:1" x14ac:dyDescent="0.2">
      <c r="A40" s="50"/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B10:C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B20" sqref="B20"/>
    </sheetView>
  </sheetViews>
  <sheetFormatPr defaultRowHeight="12.75" x14ac:dyDescent="0.2"/>
  <cols>
    <col min="1" max="1" width="22.5703125" customWidth="1"/>
    <col min="2" max="2" width="7.42578125" customWidth="1"/>
    <col min="3" max="3" width="7.7109375" customWidth="1"/>
    <col min="4" max="4" width="7.85546875" customWidth="1"/>
    <col min="5" max="5" width="8.7109375" customWidth="1"/>
    <col min="6" max="6" width="7.7109375" customWidth="1"/>
    <col min="7" max="7" width="7.85546875" customWidth="1"/>
    <col min="8" max="8" width="7.42578125" customWidth="1"/>
    <col min="9" max="9" width="7.7109375" customWidth="1"/>
    <col min="10" max="10" width="7.85546875" customWidth="1"/>
    <col min="11" max="11" width="7.42578125" customWidth="1"/>
    <col min="12" max="12" width="7.7109375" customWidth="1"/>
    <col min="13" max="16" width="7.85546875" customWidth="1"/>
    <col min="17" max="17" width="7.42578125" customWidth="1"/>
    <col min="18" max="18" width="7.7109375" customWidth="1"/>
    <col min="19" max="19" width="7.85546875" customWidth="1"/>
  </cols>
  <sheetData>
    <row r="1" spans="1:16" x14ac:dyDescent="0.2">
      <c r="A1" t="s">
        <v>13</v>
      </c>
    </row>
    <row r="2" spans="1:16" x14ac:dyDescent="0.2">
      <c r="A2" s="50" t="s">
        <v>23</v>
      </c>
    </row>
    <row r="4" spans="1:16" x14ac:dyDescent="0.2">
      <c r="A4" s="50" t="s">
        <v>27</v>
      </c>
      <c r="C4" s="50" t="s">
        <v>24</v>
      </c>
    </row>
    <row r="5" spans="1:16" ht="13.5" thickBot="1" x14ac:dyDescent="0.25"/>
    <row r="6" spans="1:16" s="4" customFormat="1" x14ac:dyDescent="0.2">
      <c r="A6" s="16">
        <v>2016</v>
      </c>
      <c r="B6" s="17"/>
      <c r="C6" s="17"/>
      <c r="D6" s="18"/>
      <c r="E6" s="17"/>
      <c r="F6" s="17"/>
      <c r="G6" s="18"/>
      <c r="H6" s="17"/>
      <c r="I6" s="17"/>
      <c r="J6" s="18"/>
      <c r="K6" s="68"/>
      <c r="L6" s="68"/>
      <c r="M6" s="69"/>
      <c r="N6" s="17"/>
      <c r="O6" s="17"/>
      <c r="P6" s="19"/>
    </row>
    <row r="7" spans="1:16" x14ac:dyDescent="0.2">
      <c r="A7" s="14"/>
      <c r="B7" s="20" t="s">
        <v>5</v>
      </c>
      <c r="C7" s="8"/>
      <c r="D7" s="8"/>
      <c r="E7" s="20" t="s">
        <v>2</v>
      </c>
      <c r="F7" s="8"/>
      <c r="G7" s="8"/>
      <c r="H7" s="20" t="s">
        <v>14</v>
      </c>
      <c r="I7" s="8"/>
      <c r="J7" s="8"/>
      <c r="K7" s="70" t="s">
        <v>16</v>
      </c>
      <c r="L7" s="71"/>
      <c r="M7" s="72"/>
      <c r="N7" s="8" t="s">
        <v>7</v>
      </c>
      <c r="O7" s="8"/>
      <c r="P7" s="12"/>
    </row>
    <row r="8" spans="1:16" ht="13.5" thickBot="1" x14ac:dyDescent="0.25">
      <c r="A8" s="15"/>
      <c r="B8" s="10" t="s">
        <v>9</v>
      </c>
      <c r="C8" s="10" t="s">
        <v>10</v>
      </c>
      <c r="D8" s="11" t="s">
        <v>11</v>
      </c>
      <c r="E8" s="10" t="s">
        <v>9</v>
      </c>
      <c r="F8" s="10" t="s">
        <v>10</v>
      </c>
      <c r="G8" s="11" t="s">
        <v>11</v>
      </c>
      <c r="H8" s="10" t="s">
        <v>9</v>
      </c>
      <c r="I8" s="10" t="s">
        <v>10</v>
      </c>
      <c r="J8" s="11" t="s">
        <v>11</v>
      </c>
      <c r="K8" s="73" t="s">
        <v>9</v>
      </c>
      <c r="L8" s="73" t="s">
        <v>10</v>
      </c>
      <c r="M8" s="74" t="s">
        <v>11</v>
      </c>
      <c r="N8" s="10" t="s">
        <v>9</v>
      </c>
      <c r="O8" s="10" t="s">
        <v>10</v>
      </c>
      <c r="P8" s="13" t="s">
        <v>11</v>
      </c>
    </row>
    <row r="9" spans="1:16" x14ac:dyDescent="0.2">
      <c r="A9" s="65" t="s">
        <v>17</v>
      </c>
      <c r="B9" s="9">
        <f>C9/D9*100</f>
        <v>9.9612617598229107</v>
      </c>
      <c r="C9" s="45">
        <v>180</v>
      </c>
      <c r="D9" s="45">
        <v>1807</v>
      </c>
      <c r="E9" s="9">
        <f>F9/G9*100</f>
        <v>3.8148524923702949</v>
      </c>
      <c r="F9" s="45">
        <v>75</v>
      </c>
      <c r="G9" s="45">
        <v>1966</v>
      </c>
      <c r="H9" s="9">
        <f>I9/J9*100</f>
        <v>0.93645484949832769</v>
      </c>
      <c r="I9" s="45">
        <v>56</v>
      </c>
      <c r="J9" s="45">
        <v>5980</v>
      </c>
      <c r="K9" s="75">
        <f t="shared" ref="K9:K14" si="0">L9/M9*100</f>
        <v>7.3431106922684268</v>
      </c>
      <c r="L9" s="45">
        <v>748.02800000000002</v>
      </c>
      <c r="M9" s="45">
        <v>10186.799999999999</v>
      </c>
      <c r="N9" s="9">
        <f>O9/P9*100</f>
        <v>5.3111264907371192</v>
      </c>
      <c r="O9" s="21">
        <f t="shared" ref="O9:P13" si="1">I9+F9+C9+L9</f>
        <v>1059.028</v>
      </c>
      <c r="P9" s="22">
        <f t="shared" si="1"/>
        <v>19939.8</v>
      </c>
    </row>
    <row r="10" spans="1:16" x14ac:dyDescent="0.2">
      <c r="A10" s="14" t="s">
        <v>18</v>
      </c>
      <c r="B10" s="9">
        <f t="shared" ref="B10:B13" si="2">C10/D10*100</f>
        <v>13.266998341625207</v>
      </c>
      <c r="C10" s="45">
        <v>160</v>
      </c>
      <c r="D10" s="45">
        <v>1206</v>
      </c>
      <c r="E10" s="9">
        <f>F10/G10*100</f>
        <v>3.4663178548070634</v>
      </c>
      <c r="F10" s="45">
        <v>53</v>
      </c>
      <c r="G10" s="45">
        <v>1529</v>
      </c>
      <c r="H10" s="9">
        <f t="shared" ref="H10:H13" si="3">I10/J10*100</f>
        <v>1.5725518227305217</v>
      </c>
      <c r="I10" s="45">
        <v>44</v>
      </c>
      <c r="J10" s="45">
        <v>2798</v>
      </c>
      <c r="K10" s="75">
        <f t="shared" si="0"/>
        <v>8.0151197279895836</v>
      </c>
      <c r="L10" s="45">
        <v>664.75800000000004</v>
      </c>
      <c r="M10" s="45">
        <v>8293.7999999999993</v>
      </c>
      <c r="N10" s="9">
        <f t="shared" ref="N10:N14" si="4">O10/P10*100</f>
        <v>6.6664593398327892</v>
      </c>
      <c r="O10" s="21">
        <f t="shared" si="1"/>
        <v>921.75800000000004</v>
      </c>
      <c r="P10" s="22">
        <f t="shared" si="1"/>
        <v>13826.8</v>
      </c>
    </row>
    <row r="11" spans="1:16" x14ac:dyDescent="0.2">
      <c r="A11" s="66" t="s">
        <v>22</v>
      </c>
      <c r="B11" s="9">
        <f t="shared" si="2"/>
        <v>10.330788804071247</v>
      </c>
      <c r="C11" s="45">
        <v>203</v>
      </c>
      <c r="D11" s="45">
        <v>1965</v>
      </c>
      <c r="E11" s="9">
        <f t="shared" ref="E11:E12" si="5">F11/G11*100</f>
        <v>3.7119524870081659</v>
      </c>
      <c r="F11" s="45">
        <v>50</v>
      </c>
      <c r="G11" s="45">
        <v>1347</v>
      </c>
      <c r="H11" s="9">
        <f t="shared" si="3"/>
        <v>1.829145728643216</v>
      </c>
      <c r="I11" s="45">
        <v>91</v>
      </c>
      <c r="J11" s="45">
        <v>4975</v>
      </c>
      <c r="K11" s="75">
        <f t="shared" si="0"/>
        <v>9.3591551869039407</v>
      </c>
      <c r="L11" s="45">
        <v>1024.5280000000005</v>
      </c>
      <c r="M11" s="45">
        <v>10946.8</v>
      </c>
      <c r="N11" s="9">
        <f t="shared" si="4"/>
        <v>7.1152242406596748</v>
      </c>
      <c r="O11" s="21">
        <f t="shared" si="1"/>
        <v>1368.5280000000005</v>
      </c>
      <c r="P11" s="22">
        <f t="shared" si="1"/>
        <v>19233.8</v>
      </c>
    </row>
    <row r="12" spans="1:16" x14ac:dyDescent="0.2">
      <c r="A12" s="14" t="s">
        <v>19</v>
      </c>
      <c r="B12" s="9">
        <f t="shared" si="2"/>
        <v>9.0990990990990994</v>
      </c>
      <c r="C12" s="45">
        <v>101</v>
      </c>
      <c r="D12" s="45">
        <v>1110</v>
      </c>
      <c r="E12" s="9">
        <f t="shared" si="5"/>
        <v>3.6121673003802277</v>
      </c>
      <c r="F12" s="45">
        <v>57</v>
      </c>
      <c r="G12" s="45">
        <v>1578</v>
      </c>
      <c r="H12" s="9">
        <f t="shared" si="3"/>
        <v>0.93439363817097409</v>
      </c>
      <c r="I12" s="45">
        <v>47</v>
      </c>
      <c r="J12" s="45">
        <v>5030</v>
      </c>
      <c r="K12" s="75">
        <f t="shared" si="0"/>
        <v>6.2659714080736322</v>
      </c>
      <c r="L12" s="45">
        <v>716.18799999999999</v>
      </c>
      <c r="M12" s="45">
        <v>11429.8</v>
      </c>
      <c r="N12" s="9">
        <f t="shared" si="4"/>
        <v>4.8109338931887731</v>
      </c>
      <c r="O12" s="21">
        <f t="shared" si="1"/>
        <v>921.18799999999999</v>
      </c>
      <c r="P12" s="22">
        <f t="shared" si="1"/>
        <v>19147.8</v>
      </c>
    </row>
    <row r="13" spans="1:16" ht="13.5" thickBot="1" x14ac:dyDescent="0.25">
      <c r="A13" s="15" t="s">
        <v>20</v>
      </c>
      <c r="B13" s="9">
        <f t="shared" si="2"/>
        <v>11.927710843373495</v>
      </c>
      <c r="C13" s="45">
        <v>99</v>
      </c>
      <c r="D13" s="45">
        <v>830</v>
      </c>
      <c r="E13" s="9"/>
      <c r="F13" s="59"/>
      <c r="G13" s="63"/>
      <c r="H13" s="9">
        <f t="shared" si="3"/>
        <v>1.2713722051731697</v>
      </c>
      <c r="I13" s="45">
        <v>29</v>
      </c>
      <c r="J13" s="45">
        <v>2281</v>
      </c>
      <c r="K13" s="76">
        <f t="shared" si="0"/>
        <v>8.8530729150796788</v>
      </c>
      <c r="L13" s="45">
        <v>581.09799999999996</v>
      </c>
      <c r="M13" s="45">
        <v>6563.8</v>
      </c>
      <c r="N13" s="9">
        <f t="shared" si="4"/>
        <v>7.3293298052672924</v>
      </c>
      <c r="O13" s="21">
        <f t="shared" si="1"/>
        <v>709.09799999999996</v>
      </c>
      <c r="P13" s="22">
        <f t="shared" si="1"/>
        <v>9674.7999999999993</v>
      </c>
    </row>
    <row r="14" spans="1:16" ht="13.5" thickBot="1" x14ac:dyDescent="0.25">
      <c r="A14" s="64" t="s">
        <v>12</v>
      </c>
      <c r="B14" s="25">
        <f>C14/D14*100</f>
        <v>10.740098294304712</v>
      </c>
      <c r="C14" s="23">
        <f>SUM(C9:C13)</f>
        <v>743</v>
      </c>
      <c r="D14" s="23">
        <f>SUM(D9:D13)</f>
        <v>6918</v>
      </c>
      <c r="E14" s="26">
        <f>F14/G14*100</f>
        <v>3.6604361370716507</v>
      </c>
      <c r="F14" s="23">
        <f>SUM(F9:F13)</f>
        <v>235</v>
      </c>
      <c r="G14" s="23">
        <f>SUM(G9:G13)</f>
        <v>6420</v>
      </c>
      <c r="H14" s="26">
        <f>I14/J14*100</f>
        <v>1.2675655146221041</v>
      </c>
      <c r="I14" s="23">
        <f>SUM(I9:I13)</f>
        <v>267</v>
      </c>
      <c r="J14" s="24">
        <f>SUM(J9:J13)</f>
        <v>21064</v>
      </c>
      <c r="K14" s="77">
        <f t="shared" si="0"/>
        <v>7.8754138461862899</v>
      </c>
      <c r="L14" s="23">
        <f>SUM(L9:L13)</f>
        <v>3734.6000000000004</v>
      </c>
      <c r="M14" s="23">
        <f>SUM(M9:M13)</f>
        <v>47421</v>
      </c>
      <c r="N14" s="26">
        <f t="shared" si="4"/>
        <v>6.0858193906358853</v>
      </c>
      <c r="O14" s="23">
        <f>SUM(O9:O13)</f>
        <v>4979.6000000000004</v>
      </c>
      <c r="P14" s="27">
        <f>SUM(P9:P13)</f>
        <v>81823</v>
      </c>
    </row>
    <row r="16" spans="1:16" x14ac:dyDescent="0.2">
      <c r="A16" s="56" t="s">
        <v>28</v>
      </c>
    </row>
    <row r="17" spans="1:12" x14ac:dyDescent="0.2">
      <c r="A17" s="56"/>
    </row>
    <row r="18" spans="1:12" x14ac:dyDescent="0.2">
      <c r="A18" s="56"/>
    </row>
    <row r="19" spans="1:12" x14ac:dyDescent="0.2">
      <c r="A19" s="56"/>
      <c r="L19" s="50"/>
    </row>
    <row r="20" spans="1:12" ht="15.75" x14ac:dyDescent="0.25">
      <c r="A20" s="50"/>
      <c r="L20" s="58"/>
    </row>
    <row r="21" spans="1:12" x14ac:dyDescent="0.2">
      <c r="A21" s="50"/>
      <c r="L21" s="50"/>
    </row>
    <row r="22" spans="1:12" x14ac:dyDescent="0.2">
      <c r="A22" s="50"/>
      <c r="L22" s="50"/>
    </row>
    <row r="23" spans="1:12" x14ac:dyDescent="0.2">
      <c r="A23" s="50"/>
    </row>
    <row r="28" spans="1:12" x14ac:dyDescent="0.2">
      <c r="I28" s="45"/>
    </row>
    <row r="29" spans="1:12" x14ac:dyDescent="0.2">
      <c r="I29" s="45"/>
    </row>
    <row r="30" spans="1:12" x14ac:dyDescent="0.2">
      <c r="I30" s="45"/>
    </row>
    <row r="31" spans="1:12" x14ac:dyDescent="0.2">
      <c r="I31" s="45"/>
    </row>
    <row r="32" spans="1:12" x14ac:dyDescent="0.2">
      <c r="I32" s="45"/>
    </row>
    <row r="33" spans="9:9" x14ac:dyDescent="0.2">
      <c r="I33" s="45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>
      <selection activeCell="D37" sqref="D37"/>
    </sheetView>
  </sheetViews>
  <sheetFormatPr defaultRowHeight="12.75" x14ac:dyDescent="0.2"/>
  <cols>
    <col min="1" max="1" width="23.42578125" customWidth="1"/>
    <col min="2" max="2" width="13.28515625" bestFit="1" customWidth="1"/>
    <col min="3" max="3" width="7.7109375" customWidth="1"/>
    <col min="4" max="4" width="8.140625" customWidth="1"/>
  </cols>
  <sheetData>
    <row r="4" spans="1:5" x14ac:dyDescent="0.2">
      <c r="A4" s="45"/>
    </row>
    <row r="5" spans="1:5" x14ac:dyDescent="0.2">
      <c r="A5" s="45"/>
    </row>
    <row r="6" spans="1:5" x14ac:dyDescent="0.2">
      <c r="A6" s="45"/>
    </row>
    <row r="7" spans="1:5" x14ac:dyDescent="0.2">
      <c r="A7" s="45"/>
    </row>
    <row r="8" spans="1:5" x14ac:dyDescent="0.2">
      <c r="A8" s="45"/>
    </row>
    <row r="9" spans="1:5" x14ac:dyDescent="0.2">
      <c r="A9" s="45"/>
      <c r="B9" s="45"/>
      <c r="E9" s="45"/>
    </row>
    <row r="10" spans="1:5" x14ac:dyDescent="0.2">
      <c r="C10" s="45"/>
    </row>
    <row r="12" spans="1:5" x14ac:dyDescent="0.2">
      <c r="A12" s="4"/>
      <c r="B12" s="4"/>
      <c r="C12" s="4"/>
      <c r="D12" s="4"/>
    </row>
    <row r="14" spans="1:5" x14ac:dyDescent="0.2">
      <c r="A14" s="4"/>
      <c r="B14" s="4"/>
      <c r="C14" s="4"/>
      <c r="D14" s="4"/>
      <c r="E14" s="4"/>
    </row>
    <row r="15" spans="1:5" x14ac:dyDescent="0.2">
      <c r="A15" s="51"/>
      <c r="B15" s="51"/>
      <c r="C15" s="51"/>
      <c r="D15" s="51"/>
      <c r="E15" s="4"/>
    </row>
    <row r="16" spans="1:5" x14ac:dyDescent="0.2">
      <c r="A16" s="8"/>
      <c r="B16" s="8"/>
      <c r="C16" s="8"/>
      <c r="D16" s="8"/>
      <c r="E16" s="4"/>
    </row>
    <row r="17" spans="1:9" x14ac:dyDescent="0.2">
      <c r="A17" s="8"/>
      <c r="B17" s="8"/>
      <c r="C17" s="8"/>
      <c r="D17" s="8"/>
      <c r="E17" s="4"/>
    </row>
    <row r="18" spans="1:9" x14ac:dyDescent="0.2">
      <c r="A18" s="8"/>
      <c r="B18" s="9"/>
      <c r="C18" s="21"/>
      <c r="D18" s="21"/>
      <c r="E18" s="52"/>
    </row>
    <row r="19" spans="1:9" x14ac:dyDescent="0.2">
      <c r="A19" s="8"/>
      <c r="B19" s="9"/>
      <c r="C19" s="21"/>
      <c r="D19" s="21"/>
      <c r="E19" s="52"/>
    </row>
    <row r="20" spans="1:9" x14ac:dyDescent="0.2">
      <c r="A20" s="8"/>
      <c r="B20" s="9"/>
      <c r="C20" s="21"/>
      <c r="D20" s="21"/>
      <c r="E20" s="52"/>
    </row>
    <row r="21" spans="1:9" x14ac:dyDescent="0.2">
      <c r="A21" s="8"/>
      <c r="B21" s="9"/>
      <c r="C21" s="21"/>
      <c r="D21" s="21"/>
      <c r="E21" s="52"/>
    </row>
    <row r="22" spans="1:9" x14ac:dyDescent="0.2">
      <c r="A22" s="8"/>
      <c r="B22" s="9"/>
      <c r="C22" s="21"/>
      <c r="D22" s="21"/>
      <c r="E22" s="52"/>
      <c r="I22" s="30"/>
    </row>
    <row r="23" spans="1:9" x14ac:dyDescent="0.2">
      <c r="A23" s="53"/>
      <c r="B23" s="54"/>
      <c r="C23" s="55"/>
      <c r="D23" s="55"/>
      <c r="E23" s="52"/>
    </row>
    <row r="24" spans="1:9" x14ac:dyDescent="0.2">
      <c r="A24" s="4"/>
      <c r="B24" s="4"/>
      <c r="C24" s="4"/>
      <c r="D24" s="4"/>
      <c r="E24" s="4"/>
    </row>
    <row r="25" spans="1:9" x14ac:dyDescent="0.2">
      <c r="A25" s="4"/>
      <c r="B25" s="4"/>
      <c r="C25" s="4"/>
      <c r="D25" s="4"/>
      <c r="E25" s="4"/>
    </row>
    <row r="29" spans="1:9" x14ac:dyDescent="0.2">
      <c r="B29" s="49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Ugesammenligning</vt:lpstr>
      <vt:lpstr>Regional</vt:lpstr>
      <vt:lpstr>Ark1</vt:lpstr>
      <vt:lpstr>Ark2</vt:lpstr>
    </vt:vector>
  </TitlesOfParts>
  <Company>SiD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MO4444</dc:creator>
  <cp:lastModifiedBy>Nadine Brand, BAT Kartellet</cp:lastModifiedBy>
  <cp:lastPrinted>2016-04-18T12:10:10Z</cp:lastPrinted>
  <dcterms:created xsi:type="dcterms:W3CDTF">2001-08-10T09:23:13Z</dcterms:created>
  <dcterms:modified xsi:type="dcterms:W3CDTF">2016-04-18T12:18:41Z</dcterms:modified>
</cp:coreProperties>
</file>