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E\BATKART\MZ0044\Ledighedstal\2016\"/>
    </mc:Choice>
  </mc:AlternateContent>
  <bookViews>
    <workbookView xWindow="360" yWindow="270" windowWidth="11340" windowHeight="6615" activeTab="1"/>
  </bookViews>
  <sheets>
    <sheet name="Ugesammenligning" sheetId="1" r:id="rId1"/>
    <sheet name="Regional" sheetId="2" r:id="rId2"/>
    <sheet name="Ark1" sheetId="3" r:id="rId3"/>
    <sheet name="Ark2" sheetId="4" r:id="rId4"/>
  </sheets>
  <calcPr calcId="171027"/>
</workbook>
</file>

<file path=xl/calcChain.xml><?xml version="1.0" encoding="utf-8"?>
<calcChain xmlns="http://schemas.openxmlformats.org/spreadsheetml/2006/main">
  <c r="B8" i="1" l="1"/>
  <c r="D28" i="1" l="1"/>
  <c r="C8" i="1"/>
  <c r="D18" i="1"/>
  <c r="C7" i="1" l="1"/>
  <c r="B31" i="1" l="1"/>
  <c r="B6" i="1" l="1"/>
  <c r="B7" i="1"/>
  <c r="B5" i="1"/>
  <c r="D16" i="1"/>
  <c r="D17" i="1"/>
  <c r="D19" i="1"/>
  <c r="D15" i="1"/>
  <c r="E9" i="2" l="1"/>
  <c r="E10" i="2"/>
  <c r="E11" i="2"/>
  <c r="E12" i="2"/>
  <c r="P13" i="2" l="1"/>
  <c r="P12" i="2"/>
  <c r="P11" i="2"/>
  <c r="P10" i="2"/>
  <c r="P9" i="2"/>
  <c r="O13" i="2"/>
  <c r="O12" i="2"/>
  <c r="O11" i="2"/>
  <c r="O10" i="2"/>
  <c r="O9" i="2"/>
  <c r="B10" i="1" l="1"/>
  <c r="D8" i="1"/>
  <c r="B9" i="1"/>
  <c r="C5" i="1"/>
  <c r="C6" i="1"/>
  <c r="C9" i="1"/>
  <c r="B11" i="2"/>
  <c r="B12" i="2"/>
  <c r="B21" i="1" l="1"/>
  <c r="M14" i="2"/>
  <c r="L14" i="2"/>
  <c r="K13" i="2"/>
  <c r="K12" i="2"/>
  <c r="K11" i="2"/>
  <c r="K10" i="2"/>
  <c r="K9" i="2"/>
  <c r="H11" i="2"/>
  <c r="P14" i="2" l="1"/>
  <c r="K14" i="2"/>
  <c r="O14" i="2"/>
  <c r="C10" i="1" l="1"/>
  <c r="C20" i="1" l="1"/>
  <c r="D20" i="1" s="1"/>
  <c r="B10" i="2" l="1"/>
  <c r="F14" i="2"/>
  <c r="G14" i="2"/>
  <c r="D27" i="1"/>
  <c r="D29" i="1"/>
  <c r="D30" i="1"/>
  <c r="J14" i="2"/>
  <c r="I14" i="2"/>
  <c r="D6" i="1"/>
  <c r="C14" i="1"/>
  <c r="C24" i="1"/>
  <c r="B24" i="1"/>
  <c r="B14" i="1"/>
  <c r="C14" i="2"/>
  <c r="D14" i="2"/>
  <c r="H13" i="2"/>
  <c r="H12" i="2"/>
  <c r="H10" i="2"/>
  <c r="H9" i="2"/>
  <c r="B13" i="2"/>
  <c r="B9" i="2"/>
  <c r="D26" i="1"/>
  <c r="D7" i="1"/>
  <c r="D25" i="1"/>
  <c r="C21" i="1"/>
  <c r="C31" i="1"/>
  <c r="D9" i="1"/>
  <c r="B14" i="2" l="1"/>
  <c r="E14" i="2"/>
  <c r="H14" i="2"/>
  <c r="N9" i="2"/>
  <c r="N13" i="2"/>
  <c r="D31" i="1"/>
  <c r="D5" i="1"/>
  <c r="C11" i="1"/>
  <c r="N14" i="2"/>
  <c r="N11" i="2"/>
  <c r="N12" i="2"/>
  <c r="N10" i="2"/>
  <c r="D10" i="1" l="1"/>
  <c r="D21" i="1"/>
  <c r="B11" i="1" l="1"/>
  <c r="D11" i="1" s="1"/>
</calcChain>
</file>

<file path=xl/sharedStrings.xml><?xml version="1.0" encoding="utf-8"?>
<sst xmlns="http://schemas.openxmlformats.org/spreadsheetml/2006/main" count="61" uniqueCount="30">
  <si>
    <t>Ledighedsprocent</t>
  </si>
  <si>
    <t>Forskel</t>
  </si>
  <si>
    <t>B&amp;R</t>
  </si>
  <si>
    <t>El</t>
  </si>
  <si>
    <t>MURERE</t>
  </si>
  <si>
    <t>MALERE</t>
  </si>
  <si>
    <t>METAL</t>
  </si>
  <si>
    <t>I ALT</t>
  </si>
  <si>
    <t>Antal forsikrede</t>
  </si>
  <si>
    <t>PCT</t>
  </si>
  <si>
    <t>LEDIGE</t>
  </si>
  <si>
    <t>FORSIK</t>
  </si>
  <si>
    <t>HELE LANDET</t>
  </si>
  <si>
    <t>LEDIGHEDSPROCENT, ANTAL LEDIGE OG ANTAL FORSIKREDE</t>
  </si>
  <si>
    <t>EL</t>
  </si>
  <si>
    <t>Antal fuldtidsledige</t>
  </si>
  <si>
    <t>3F+MURERE</t>
  </si>
  <si>
    <t>REGION HOVEDSTADEN</t>
  </si>
  <si>
    <t>REGION SJÆLLAND</t>
  </si>
  <si>
    <t>REGION MIDTJYLLAND</t>
  </si>
  <si>
    <t>REGION NORDJYLLAND</t>
  </si>
  <si>
    <t>3F (B&amp;A)</t>
  </si>
  <si>
    <t>REGION SYDDANMARK</t>
  </si>
  <si>
    <t>FORDELT TILNÆRMELSESVIS PÅ REGIONER</t>
  </si>
  <si>
    <t>MALERE, B&amp;R, EL og 3F+MURERE</t>
  </si>
  <si>
    <t>2015 og 2016</t>
  </si>
  <si>
    <t>A-kassetal BAT Juni</t>
  </si>
  <si>
    <t>Note: Ledighedstallene for B&amp;R og Malerne er fra uge 24</t>
  </si>
  <si>
    <t>Juni</t>
  </si>
  <si>
    <t>Note: Ledighedstallene i 2016 for B&amp;R og Malerne er fra uge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</si>
</sst>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right"/>
    </xf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4" xfId="0" applyFill="1" applyBorder="1" applyAlignment="1"/>
    <xf numFmtId="3" fontId="0" fillId="0" borderId="0" xfId="0" applyNumberFormat="1" applyFill="1" applyBorder="1" applyAlignment="1"/>
    <xf numFmtId="3" fontId="0" fillId="0" borderId="8" xfId="0" applyNumberFormat="1" applyFill="1" applyBorder="1" applyAlignment="1"/>
    <xf numFmtId="3" fontId="3" fillId="0" borderId="16" xfId="0" applyNumberFormat="1" applyFont="1" applyFill="1" applyBorder="1" applyAlignment="1"/>
    <xf numFmtId="3" fontId="3" fillId="0" borderId="17" xfId="0" applyNumberFormat="1" applyFont="1" applyFill="1" applyBorder="1" applyAlignment="1"/>
    <xf numFmtId="165" fontId="3" fillId="0" borderId="16" xfId="0" applyNumberFormat="1" applyFont="1" applyFill="1" applyBorder="1" applyAlignment="1"/>
    <xf numFmtId="165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165" fontId="3" fillId="0" borderId="5" xfId="0" applyNumberFormat="1" applyFont="1" applyBorder="1"/>
    <xf numFmtId="0" fontId="4" fillId="0" borderId="20" xfId="0" applyFont="1" applyBorder="1"/>
    <xf numFmtId="0" fontId="4" fillId="0" borderId="0" xfId="0" applyFont="1"/>
    <xf numFmtId="0" fontId="4" fillId="0" borderId="21" xfId="0" applyFont="1" applyBorder="1"/>
    <xf numFmtId="0" fontId="4" fillId="0" borderId="22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5" xfId="0" applyFont="1" applyBorder="1"/>
    <xf numFmtId="165" fontId="4" fillId="0" borderId="5" xfId="0" applyNumberFormat="1" applyFont="1" applyBorder="1"/>
    <xf numFmtId="0" fontId="4" fillId="0" borderId="3" xfId="0" applyFont="1" applyBorder="1"/>
    <xf numFmtId="3" fontId="4" fillId="0" borderId="0" xfId="0" applyNumberFormat="1" applyFont="1"/>
    <xf numFmtId="3" fontId="4" fillId="0" borderId="5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4" fillId="0" borderId="0" xfId="0" applyFont="1" applyFill="1" applyBorder="1"/>
    <xf numFmtId="3" fontId="0" fillId="0" borderId="0" xfId="0" applyNumberFormat="1"/>
    <xf numFmtId="166" fontId="0" fillId="0" borderId="0" xfId="1" applyNumberFormat="1" applyFont="1"/>
    <xf numFmtId="166" fontId="4" fillId="0" borderId="0" xfId="1" applyNumberFormat="1" applyFont="1"/>
    <xf numFmtId="165" fontId="3" fillId="0" borderId="0" xfId="0" applyNumberFormat="1" applyFont="1"/>
    <xf numFmtId="0" fontId="3" fillId="0" borderId="0" xfId="0" applyFont="1"/>
    <xf numFmtId="0" fontId="1" fillId="0" borderId="0" xfId="0" applyFont="1"/>
    <xf numFmtId="0" fontId="6" fillId="0" borderId="0" xfId="0" applyFont="1" applyFill="1" applyBorder="1" applyAlignment="1">
      <alignment horizontal="center"/>
    </xf>
    <xf numFmtId="3" fontId="0" fillId="0" borderId="0" xfId="0" applyNumberFormat="1" applyBorder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Font="1" applyFill="1" applyBorder="1"/>
    <xf numFmtId="3" fontId="1" fillId="0" borderId="0" xfId="0" applyNumberFormat="1" applyFont="1"/>
    <xf numFmtId="0" fontId="7" fillId="0" borderId="0" xfId="0" applyFont="1"/>
    <xf numFmtId="3" fontId="1" fillId="0" borderId="0" xfId="0" applyNumberFormat="1" applyFont="1" applyFill="1" applyBorder="1" applyAlignment="1"/>
    <xf numFmtId="3" fontId="1" fillId="0" borderId="0" xfId="0" applyNumberFormat="1" applyFont="1" applyBorder="1"/>
    <xf numFmtId="165" fontId="1" fillId="0" borderId="0" xfId="0" applyNumberFormat="1" applyFont="1"/>
    <xf numFmtId="0" fontId="1" fillId="0" borderId="4" xfId="0" applyFont="1" applyBorder="1"/>
    <xf numFmtId="3" fontId="1" fillId="0" borderId="5" xfId="0" applyNumberFormat="1" applyFont="1" applyFill="1" applyBorder="1" applyAlignment="1"/>
    <xf numFmtId="0" fontId="3" fillId="0" borderId="23" xfId="0" applyFont="1" applyFill="1" applyBorder="1" applyAlignment="1"/>
    <xf numFmtId="0" fontId="0" fillId="0" borderId="12" xfId="0" applyFill="1" applyBorder="1" applyAlignment="1"/>
    <xf numFmtId="0" fontId="1" fillId="0" borderId="10" xfId="0" applyFont="1" applyFill="1" applyBorder="1" applyAlignment="1"/>
    <xf numFmtId="165" fontId="3" fillId="0" borderId="0" xfId="0" applyNumberFormat="1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165" fontId="1" fillId="0" borderId="0" xfId="0" applyNumberFormat="1" applyFont="1" applyFill="1" applyBorder="1" applyAlignment="1"/>
    <xf numFmtId="165" fontId="1" fillId="0" borderId="24" xfId="0" applyNumberFormat="1" applyFont="1" applyFill="1" applyBorder="1" applyAlignment="1"/>
    <xf numFmtId="165" fontId="3" fillId="0" borderId="24" xfId="0" applyNumberFormat="1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zoomScaleNormal="100" workbookViewId="0">
      <selection activeCell="I27" sqref="I27"/>
    </sheetView>
  </sheetViews>
  <sheetFormatPr defaultRowHeight="12.75" x14ac:dyDescent="0.2"/>
  <cols>
    <col min="1" max="1" width="10.42578125" style="30" customWidth="1"/>
    <col min="2" max="2" width="9.7109375" style="30" customWidth="1"/>
    <col min="3" max="3" width="9.28515625" style="30" customWidth="1"/>
    <col min="4" max="16384" width="9.140625" style="30"/>
  </cols>
  <sheetData>
    <row r="1" spans="1:8" ht="15.75" x14ac:dyDescent="0.25">
      <c r="A1" s="1" t="s">
        <v>26</v>
      </c>
      <c r="B1" s="2"/>
      <c r="C1" s="2"/>
      <c r="D1" s="29"/>
    </row>
    <row r="2" spans="1:8" ht="15.75" x14ac:dyDescent="0.25">
      <c r="A2" s="3" t="s">
        <v>25</v>
      </c>
      <c r="B2" s="31"/>
      <c r="C2" s="31"/>
      <c r="D2" s="32"/>
    </row>
    <row r="3" spans="1:8" x14ac:dyDescent="0.2">
      <c r="A3" s="33" t="s">
        <v>0</v>
      </c>
      <c r="B3" s="34"/>
      <c r="C3" s="6"/>
      <c r="D3" s="35"/>
    </row>
    <row r="4" spans="1:8" x14ac:dyDescent="0.2">
      <c r="A4" s="5"/>
      <c r="B4" s="6">
        <v>2015</v>
      </c>
      <c r="C4" s="6">
        <v>2016</v>
      </c>
      <c r="D4" s="7" t="s">
        <v>1</v>
      </c>
    </row>
    <row r="5" spans="1:8" x14ac:dyDescent="0.2">
      <c r="A5" s="5" t="s">
        <v>2</v>
      </c>
      <c r="B5" s="61">
        <f>B15/B25*100</f>
        <v>4.3029259896729775</v>
      </c>
      <c r="C5" s="61">
        <f t="shared" ref="C5:C9" si="0">C15/C25*100</f>
        <v>3.1386633354153655</v>
      </c>
      <c r="D5" s="36">
        <f t="shared" ref="D5:D11" si="1">C5-B5</f>
        <v>-1.164262654257612</v>
      </c>
    </row>
    <row r="6" spans="1:8" x14ac:dyDescent="0.2">
      <c r="A6" s="5" t="s">
        <v>3</v>
      </c>
      <c r="B6" s="61">
        <f>B16/B26*100</f>
        <v>2.3955457820614794</v>
      </c>
      <c r="C6" s="61">
        <f t="shared" si="0"/>
        <v>1.1581355447526451</v>
      </c>
      <c r="D6" s="36">
        <f t="shared" si="1"/>
        <v>-1.2374102373088343</v>
      </c>
    </row>
    <row r="7" spans="1:8" x14ac:dyDescent="0.2">
      <c r="A7" s="62" t="s">
        <v>21</v>
      </c>
      <c r="B7" s="61">
        <f>B17/B27*100</f>
        <v>5.8589166992569419</v>
      </c>
      <c r="C7" s="61">
        <f t="shared" si="0"/>
        <v>3.427844943388985</v>
      </c>
      <c r="D7" s="36">
        <f t="shared" si="1"/>
        <v>-2.4310717558679569</v>
      </c>
    </row>
    <row r="8" spans="1:8" x14ac:dyDescent="0.2">
      <c r="A8" s="62" t="s">
        <v>4</v>
      </c>
      <c r="B8" s="61">
        <f>B18/B28*100</f>
        <v>6.5598322599970045</v>
      </c>
      <c r="C8" s="61">
        <f t="shared" si="0"/>
        <v>3.6307454615681731</v>
      </c>
      <c r="D8" s="36">
        <f t="shared" si="1"/>
        <v>-2.9290867984288314</v>
      </c>
    </row>
    <row r="9" spans="1:8" x14ac:dyDescent="0.2">
      <c r="A9" s="62" t="s">
        <v>5</v>
      </c>
      <c r="B9" s="61">
        <f>B19/B29*100</f>
        <v>6.1428169806016308</v>
      </c>
      <c r="C9" s="61">
        <f t="shared" si="0"/>
        <v>4.3161271507728198</v>
      </c>
      <c r="D9" s="36">
        <f t="shared" si="1"/>
        <v>-1.826689829828811</v>
      </c>
    </row>
    <row r="10" spans="1:8" x14ac:dyDescent="0.2">
      <c r="A10" s="5" t="s">
        <v>6</v>
      </c>
      <c r="B10" s="61">
        <f>B5</f>
        <v>4.3029259896729775</v>
      </c>
      <c r="C10" s="61">
        <f>C5</f>
        <v>3.1386633354153655</v>
      </c>
      <c r="D10" s="36">
        <f t="shared" si="1"/>
        <v>-1.164262654257612</v>
      </c>
    </row>
    <row r="11" spans="1:8" x14ac:dyDescent="0.2">
      <c r="A11" s="33" t="s">
        <v>7</v>
      </c>
      <c r="B11" s="48">
        <f>B21/B31*100</f>
        <v>4.9037545750018534</v>
      </c>
      <c r="C11" s="67">
        <f>C21/C31*100</f>
        <v>2.9128891082231601</v>
      </c>
      <c r="D11" s="28">
        <f t="shared" si="1"/>
        <v>-1.9908654667786934</v>
      </c>
    </row>
    <row r="12" spans="1:8" x14ac:dyDescent="0.2">
      <c r="A12" s="37"/>
      <c r="B12" s="31"/>
      <c r="C12" s="31"/>
      <c r="D12" s="32"/>
    </row>
    <row r="13" spans="1:8" x14ac:dyDescent="0.2">
      <c r="A13" s="33" t="s">
        <v>15</v>
      </c>
      <c r="B13" s="6"/>
      <c r="C13" s="6"/>
      <c r="D13" s="35"/>
      <c r="F13" s="57"/>
    </row>
    <row r="14" spans="1:8" x14ac:dyDescent="0.2">
      <c r="A14" s="5"/>
      <c r="B14" s="6">
        <f>B4</f>
        <v>2015</v>
      </c>
      <c r="C14" s="6">
        <f>C4</f>
        <v>2016</v>
      </c>
      <c r="D14" s="7" t="s">
        <v>1</v>
      </c>
      <c r="F14" s="57"/>
      <c r="H14" s="57"/>
    </row>
    <row r="15" spans="1:8" x14ac:dyDescent="0.2">
      <c r="A15" s="5" t="s">
        <v>2</v>
      </c>
      <c r="B15" s="57">
        <v>275</v>
      </c>
      <c r="C15" s="57">
        <v>201</v>
      </c>
      <c r="D15" s="39">
        <f>C15-B15</f>
        <v>-74</v>
      </c>
      <c r="F15" s="57"/>
      <c r="G15" s="57"/>
      <c r="H15" s="57"/>
    </row>
    <row r="16" spans="1:8" x14ac:dyDescent="0.2">
      <c r="A16" s="5" t="s">
        <v>3</v>
      </c>
      <c r="B16" s="57">
        <v>512</v>
      </c>
      <c r="C16" s="57">
        <v>243</v>
      </c>
      <c r="D16" s="39">
        <f>C16-B16</f>
        <v>-269</v>
      </c>
      <c r="F16" s="57"/>
      <c r="G16" s="57"/>
      <c r="H16" s="57"/>
    </row>
    <row r="17" spans="1:10" x14ac:dyDescent="0.2">
      <c r="A17" s="5" t="s">
        <v>21</v>
      </c>
      <c r="B17" s="57">
        <v>2397</v>
      </c>
      <c r="C17" s="57">
        <v>1429</v>
      </c>
      <c r="D17" s="39">
        <f>C17-B17</f>
        <v>-968</v>
      </c>
      <c r="F17" s="57"/>
      <c r="G17" s="57"/>
      <c r="H17" s="57"/>
      <c r="I17" s="38"/>
      <c r="J17" s="47"/>
    </row>
    <row r="18" spans="1:10" x14ac:dyDescent="0.2">
      <c r="A18" s="5" t="s">
        <v>4</v>
      </c>
      <c r="B18" s="57">
        <v>438</v>
      </c>
      <c r="C18" s="57">
        <v>188</v>
      </c>
      <c r="D18" s="39">
        <f>C18-B18</f>
        <v>-250</v>
      </c>
      <c r="E18" s="38"/>
      <c r="F18" s="57"/>
      <c r="G18" s="57"/>
      <c r="H18" s="57"/>
      <c r="J18" s="47"/>
    </row>
    <row r="19" spans="1:10" x14ac:dyDescent="0.2">
      <c r="A19" s="5" t="s">
        <v>5</v>
      </c>
      <c r="B19" s="59">
        <v>437</v>
      </c>
      <c r="C19" s="59">
        <v>296</v>
      </c>
      <c r="D19" s="39">
        <f>C19-B19</f>
        <v>-141</v>
      </c>
      <c r="F19" s="59"/>
      <c r="G19" s="57"/>
      <c r="H19" s="59"/>
    </row>
    <row r="20" spans="1:10" x14ac:dyDescent="0.2">
      <c r="A20" s="5" t="s">
        <v>6</v>
      </c>
      <c r="B20" s="60">
        <v>107.57314974182444</v>
      </c>
      <c r="C20" s="60">
        <f>C10/100*C30</f>
        <v>78.466583385384141</v>
      </c>
      <c r="D20" s="39">
        <f t="shared" ref="D20" si="2">C20-B20</f>
        <v>-29.106566356440297</v>
      </c>
      <c r="F20" s="60"/>
      <c r="G20" s="59"/>
    </row>
    <row r="21" spans="1:10" x14ac:dyDescent="0.2">
      <c r="A21" s="33" t="s">
        <v>7</v>
      </c>
      <c r="B21" s="40">
        <f>SUM(B15:B20)</f>
        <v>4166.5731497418246</v>
      </c>
      <c r="C21" s="40">
        <f>SUM(C15:C20)</f>
        <v>2435.4665833853842</v>
      </c>
      <c r="D21" s="41">
        <f t="shared" ref="D21" si="3">C21-B21</f>
        <v>-1731.1065663564405</v>
      </c>
      <c r="F21" s="40"/>
      <c r="G21" s="57"/>
      <c r="I21" s="38"/>
    </row>
    <row r="22" spans="1:10" x14ac:dyDescent="0.2">
      <c r="A22" s="37"/>
      <c r="B22" s="31"/>
      <c r="C22" s="31"/>
      <c r="D22" s="32"/>
      <c r="G22" s="57"/>
    </row>
    <row r="23" spans="1:10" x14ac:dyDescent="0.2">
      <c r="A23" s="33" t="s">
        <v>8</v>
      </c>
      <c r="B23" s="6"/>
      <c r="C23" s="6"/>
      <c r="D23" s="35"/>
    </row>
    <row r="24" spans="1:10" x14ac:dyDescent="0.2">
      <c r="A24" s="5"/>
      <c r="B24" s="6">
        <f>B4</f>
        <v>2015</v>
      </c>
      <c r="C24" s="6">
        <f>C4</f>
        <v>2016</v>
      </c>
      <c r="D24" s="7" t="s">
        <v>1</v>
      </c>
      <c r="F24" s="57"/>
    </row>
    <row r="25" spans="1:10" x14ac:dyDescent="0.2">
      <c r="A25" s="5" t="s">
        <v>2</v>
      </c>
      <c r="B25" s="57">
        <v>6391</v>
      </c>
      <c r="C25" s="57">
        <v>6404</v>
      </c>
      <c r="D25" s="39">
        <f t="shared" ref="D25:D29" si="4">C25-B25</f>
        <v>13</v>
      </c>
      <c r="F25" s="57"/>
      <c r="G25" s="38"/>
      <c r="I25" s="38"/>
    </row>
    <row r="26" spans="1:10" x14ac:dyDescent="0.2">
      <c r="A26" s="5" t="s">
        <v>3</v>
      </c>
      <c r="B26" s="57">
        <v>21373</v>
      </c>
      <c r="C26" s="57">
        <v>20982</v>
      </c>
      <c r="D26" s="39">
        <f t="shared" si="4"/>
        <v>-391</v>
      </c>
      <c r="F26" s="57"/>
      <c r="G26" s="38"/>
      <c r="I26" s="38"/>
    </row>
    <row r="27" spans="1:10" x14ac:dyDescent="0.2">
      <c r="A27" s="5" t="s">
        <v>21</v>
      </c>
      <c r="B27" s="57">
        <v>40912</v>
      </c>
      <c r="C27" s="57">
        <v>41688</v>
      </c>
      <c r="D27" s="39">
        <f t="shared" si="4"/>
        <v>776</v>
      </c>
      <c r="F27" s="57"/>
      <c r="G27" s="38"/>
      <c r="I27" s="38"/>
      <c r="J27" s="46"/>
    </row>
    <row r="28" spans="1:10" x14ac:dyDescent="0.2">
      <c r="A28" s="5" t="s">
        <v>4</v>
      </c>
      <c r="B28" s="57">
        <v>6677</v>
      </c>
      <c r="C28" s="57">
        <v>5178</v>
      </c>
      <c r="D28" s="39">
        <f t="shared" si="4"/>
        <v>-1499</v>
      </c>
      <c r="E28" s="38"/>
      <c r="F28" s="57"/>
      <c r="G28" s="38"/>
      <c r="I28" s="38"/>
      <c r="J28" s="46"/>
    </row>
    <row r="29" spans="1:10" x14ac:dyDescent="0.2">
      <c r="A29" s="5" t="s">
        <v>5</v>
      </c>
      <c r="B29" s="57">
        <v>7114</v>
      </c>
      <c r="C29" s="57">
        <v>6858</v>
      </c>
      <c r="D29" s="39">
        <f t="shared" si="4"/>
        <v>-256</v>
      </c>
      <c r="F29" s="57"/>
      <c r="G29" s="38"/>
      <c r="I29" s="38"/>
    </row>
    <row r="30" spans="1:10" x14ac:dyDescent="0.2">
      <c r="A30" s="5" t="s">
        <v>6</v>
      </c>
      <c r="B30" s="57">
        <v>2500</v>
      </c>
      <c r="C30" s="57">
        <v>2500</v>
      </c>
      <c r="D30" s="39">
        <f t="shared" ref="D30:D31" si="5">C30-B30</f>
        <v>0</v>
      </c>
      <c r="F30" s="57"/>
      <c r="G30" s="38"/>
      <c r="I30" s="38"/>
    </row>
    <row r="31" spans="1:10" x14ac:dyDescent="0.2">
      <c r="A31" s="33" t="s">
        <v>7</v>
      </c>
      <c r="B31" s="40">
        <f>SUM(B25:B30)</f>
        <v>84967</v>
      </c>
      <c r="C31" s="40">
        <f>SUM(C25:C30)</f>
        <v>83610</v>
      </c>
      <c r="D31" s="41">
        <f t="shared" si="5"/>
        <v>-1357</v>
      </c>
      <c r="G31" s="38"/>
      <c r="H31" s="38"/>
      <c r="I31" s="38"/>
    </row>
    <row r="32" spans="1:10" x14ac:dyDescent="0.2">
      <c r="A32" s="37"/>
      <c r="B32" s="42"/>
      <c r="C32" s="42"/>
      <c r="D32" s="43"/>
    </row>
    <row r="33" spans="1:1" x14ac:dyDescent="0.2">
      <c r="A33" s="44"/>
    </row>
    <row r="34" spans="1:1" x14ac:dyDescent="0.2">
      <c r="A34" s="56" t="s">
        <v>29</v>
      </c>
    </row>
    <row r="35" spans="1:1" x14ac:dyDescent="0.2">
      <c r="A35" s="56"/>
    </row>
    <row r="36" spans="1:1" x14ac:dyDescent="0.2">
      <c r="A36" s="56"/>
    </row>
    <row r="37" spans="1:1" x14ac:dyDescent="0.2">
      <c r="A37" s="50"/>
    </row>
    <row r="38" spans="1:1" x14ac:dyDescent="0.2">
      <c r="A38" s="50"/>
    </row>
    <row r="39" spans="1:1" x14ac:dyDescent="0.2">
      <c r="A39" s="50"/>
    </row>
    <row r="40" spans="1:1" x14ac:dyDescent="0.2">
      <c r="A40" s="50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B10: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G20" sqref="G20"/>
    </sheetView>
  </sheetViews>
  <sheetFormatPr defaultRowHeight="12.75" x14ac:dyDescent="0.2"/>
  <cols>
    <col min="1" max="1" width="22.5703125" customWidth="1"/>
    <col min="2" max="2" width="7.42578125" customWidth="1"/>
    <col min="3" max="3" width="7.7109375" customWidth="1"/>
    <col min="4" max="4" width="7.85546875" customWidth="1"/>
    <col min="5" max="5" width="8.7109375" customWidth="1"/>
    <col min="6" max="6" width="7.7109375" customWidth="1"/>
    <col min="7" max="7" width="7.85546875" customWidth="1"/>
    <col min="8" max="8" width="7.42578125" customWidth="1"/>
    <col min="9" max="9" width="7.7109375" customWidth="1"/>
    <col min="10" max="10" width="7.85546875" customWidth="1"/>
    <col min="11" max="11" width="7.42578125" customWidth="1"/>
    <col min="12" max="12" width="7.7109375" customWidth="1"/>
    <col min="13" max="16" width="7.85546875" customWidth="1"/>
    <col min="17" max="17" width="7.42578125" customWidth="1"/>
    <col min="18" max="18" width="7.7109375" customWidth="1"/>
    <col min="19" max="19" width="7.85546875" customWidth="1"/>
  </cols>
  <sheetData>
    <row r="1" spans="1:16" x14ac:dyDescent="0.2">
      <c r="A1" t="s">
        <v>13</v>
      </c>
    </row>
    <row r="2" spans="1:16" x14ac:dyDescent="0.2">
      <c r="A2" s="50" t="s">
        <v>23</v>
      </c>
    </row>
    <row r="4" spans="1:16" x14ac:dyDescent="0.2">
      <c r="A4" s="50" t="s">
        <v>28</v>
      </c>
      <c r="C4" s="50" t="s">
        <v>24</v>
      </c>
    </row>
    <row r="5" spans="1:16" ht="13.5" thickBot="1" x14ac:dyDescent="0.25"/>
    <row r="6" spans="1:16" s="4" customFormat="1" x14ac:dyDescent="0.2">
      <c r="A6" s="16">
        <v>2016</v>
      </c>
      <c r="B6" s="17"/>
      <c r="C6" s="17"/>
      <c r="D6" s="18"/>
      <c r="E6" s="17"/>
      <c r="F6" s="17"/>
      <c r="G6" s="18"/>
      <c r="H6" s="17"/>
      <c r="I6" s="17"/>
      <c r="J6" s="18"/>
      <c r="K6" s="68"/>
      <c r="L6" s="68"/>
      <c r="M6" s="69"/>
      <c r="N6" s="17"/>
      <c r="O6" s="17"/>
      <c r="P6" s="19"/>
    </row>
    <row r="7" spans="1:16" x14ac:dyDescent="0.2">
      <c r="A7" s="14"/>
      <c r="B7" s="20" t="s">
        <v>5</v>
      </c>
      <c r="C7" s="8"/>
      <c r="D7" s="8"/>
      <c r="E7" s="20" t="s">
        <v>2</v>
      </c>
      <c r="F7" s="8"/>
      <c r="G7" s="8"/>
      <c r="H7" s="20" t="s">
        <v>14</v>
      </c>
      <c r="I7" s="8"/>
      <c r="J7" s="8"/>
      <c r="K7" s="70" t="s">
        <v>16</v>
      </c>
      <c r="L7" s="71"/>
      <c r="M7" s="72"/>
      <c r="N7" s="8" t="s">
        <v>7</v>
      </c>
      <c r="O7" s="8"/>
      <c r="P7" s="12"/>
    </row>
    <row r="8" spans="1:16" ht="13.5" thickBot="1" x14ac:dyDescent="0.25">
      <c r="A8" s="15"/>
      <c r="B8" s="10" t="s">
        <v>9</v>
      </c>
      <c r="C8" s="10" t="s">
        <v>10</v>
      </c>
      <c r="D8" s="11" t="s">
        <v>11</v>
      </c>
      <c r="E8" s="10" t="s">
        <v>9</v>
      </c>
      <c r="F8" s="10" t="s">
        <v>10</v>
      </c>
      <c r="G8" s="11" t="s">
        <v>11</v>
      </c>
      <c r="H8" s="10" t="s">
        <v>9</v>
      </c>
      <c r="I8" s="10" t="s">
        <v>10</v>
      </c>
      <c r="J8" s="11" t="s">
        <v>11</v>
      </c>
      <c r="K8" s="73" t="s">
        <v>9</v>
      </c>
      <c r="L8" s="73" t="s">
        <v>10</v>
      </c>
      <c r="M8" s="74" t="s">
        <v>11</v>
      </c>
      <c r="N8" s="10" t="s">
        <v>9</v>
      </c>
      <c r="O8" s="10" t="s">
        <v>10</v>
      </c>
      <c r="P8" s="13" t="s">
        <v>11</v>
      </c>
    </row>
    <row r="9" spans="1:16" x14ac:dyDescent="0.2">
      <c r="A9" s="65" t="s">
        <v>17</v>
      </c>
      <c r="B9" s="9">
        <f>C9/D9*100</f>
        <v>4.6432616081540203</v>
      </c>
      <c r="C9" s="45">
        <v>82</v>
      </c>
      <c r="D9" s="45">
        <v>1766</v>
      </c>
      <c r="E9" s="9">
        <f>F9/G9*100</f>
        <v>3.8538538538538538</v>
      </c>
      <c r="F9" s="45">
        <v>77</v>
      </c>
      <c r="G9" s="45">
        <v>1998</v>
      </c>
      <c r="H9" s="9">
        <f>I9/J9*100</f>
        <v>0.99159663865546221</v>
      </c>
      <c r="I9" s="45">
        <v>59</v>
      </c>
      <c r="J9" s="45">
        <v>5950</v>
      </c>
      <c r="K9" s="75">
        <f t="shared" ref="K9:K14" si="0">L9/M9*100</f>
        <v>4.1556108943312626</v>
      </c>
      <c r="L9" s="45">
        <v>423.86400000000009</v>
      </c>
      <c r="M9" s="45">
        <v>10199.799999999999</v>
      </c>
      <c r="N9" s="9">
        <f>O9/P9*100</f>
        <v>3.2232120439092493</v>
      </c>
      <c r="O9" s="21">
        <f t="shared" ref="O9:P13" si="1">I9+F9+C9+L9</f>
        <v>641.86400000000003</v>
      </c>
      <c r="P9" s="22">
        <f t="shared" si="1"/>
        <v>19913.8</v>
      </c>
    </row>
    <row r="10" spans="1:16" x14ac:dyDescent="0.2">
      <c r="A10" s="14" t="s">
        <v>18</v>
      </c>
      <c r="B10" s="9">
        <f t="shared" ref="B10:B13" si="2">C10/D10*100</f>
        <v>5.5374592833876219</v>
      </c>
      <c r="C10" s="45">
        <v>68</v>
      </c>
      <c r="D10" s="45">
        <v>1228</v>
      </c>
      <c r="E10" s="9">
        <f>F10/G10*100</f>
        <v>3.3624747814391389</v>
      </c>
      <c r="F10" s="45">
        <v>50</v>
      </c>
      <c r="G10" s="45">
        <v>1487</v>
      </c>
      <c r="H10" s="9">
        <f t="shared" ref="H10:H13" si="3">I10/J10*100</f>
        <v>1.5753669889008237</v>
      </c>
      <c r="I10" s="45">
        <v>44</v>
      </c>
      <c r="J10" s="45">
        <v>2793</v>
      </c>
      <c r="K10" s="75">
        <f t="shared" si="0"/>
        <v>3.8301974962492928</v>
      </c>
      <c r="L10" s="45">
        <v>311.464</v>
      </c>
      <c r="M10" s="45">
        <v>8131.8</v>
      </c>
      <c r="N10" s="9">
        <f t="shared" ref="N10:N14" si="4">O10/P10*100</f>
        <v>3.471194592296075</v>
      </c>
      <c r="O10" s="21">
        <f t="shared" si="1"/>
        <v>473.464</v>
      </c>
      <c r="P10" s="22">
        <f t="shared" si="1"/>
        <v>13639.8</v>
      </c>
    </row>
    <row r="11" spans="1:16" x14ac:dyDescent="0.2">
      <c r="A11" s="66" t="s">
        <v>22</v>
      </c>
      <c r="B11" s="9">
        <f t="shared" si="2"/>
        <v>3.2307692307692308</v>
      </c>
      <c r="C11" s="45">
        <v>63</v>
      </c>
      <c r="D11" s="45">
        <v>1950</v>
      </c>
      <c r="E11" s="9">
        <f t="shared" ref="E11:E12" si="5">F11/G11*100</f>
        <v>2.4426350851221317</v>
      </c>
      <c r="F11" s="45">
        <v>33</v>
      </c>
      <c r="G11" s="45">
        <v>1351</v>
      </c>
      <c r="H11" s="9">
        <f t="shared" si="3"/>
        <v>1.3494461228600203</v>
      </c>
      <c r="I11" s="45">
        <v>67</v>
      </c>
      <c r="J11" s="45">
        <v>4965</v>
      </c>
      <c r="K11" s="75">
        <f t="shared" si="0"/>
        <v>3.7831638334199393</v>
      </c>
      <c r="L11" s="45">
        <v>407.70399999999995</v>
      </c>
      <c r="M11" s="45">
        <v>10776.8</v>
      </c>
      <c r="N11" s="9">
        <f t="shared" si="4"/>
        <v>2.9969542294200431</v>
      </c>
      <c r="O11" s="21">
        <f t="shared" si="1"/>
        <v>570.70399999999995</v>
      </c>
      <c r="P11" s="22">
        <f t="shared" si="1"/>
        <v>19042.8</v>
      </c>
    </row>
    <row r="12" spans="1:16" x14ac:dyDescent="0.2">
      <c r="A12" s="14" t="s">
        <v>19</v>
      </c>
      <c r="B12" s="9">
        <f t="shared" si="2"/>
        <v>3.3027522935779818</v>
      </c>
      <c r="C12" s="45">
        <v>36</v>
      </c>
      <c r="D12" s="45">
        <v>1090</v>
      </c>
      <c r="E12" s="9">
        <f t="shared" si="5"/>
        <v>2.614795918367347</v>
      </c>
      <c r="F12" s="45">
        <v>41</v>
      </c>
      <c r="G12" s="45">
        <v>1568</v>
      </c>
      <c r="H12" s="9">
        <f t="shared" si="3"/>
        <v>0.89928057553956831</v>
      </c>
      <c r="I12" s="45">
        <v>45</v>
      </c>
      <c r="J12" s="45">
        <v>5004</v>
      </c>
      <c r="K12" s="75">
        <f t="shared" si="0"/>
        <v>2.3391256695363185</v>
      </c>
      <c r="L12" s="45">
        <v>264.64400000000001</v>
      </c>
      <c r="M12" s="45">
        <v>11313.8</v>
      </c>
      <c r="N12" s="9">
        <f t="shared" si="4"/>
        <v>2.0375636336807936</v>
      </c>
      <c r="O12" s="21">
        <f t="shared" si="1"/>
        <v>386.64400000000001</v>
      </c>
      <c r="P12" s="22">
        <f t="shared" si="1"/>
        <v>18975.8</v>
      </c>
    </row>
    <row r="13" spans="1:16" ht="13.5" thickBot="1" x14ac:dyDescent="0.25">
      <c r="A13" s="15" t="s">
        <v>20</v>
      </c>
      <c r="B13" s="9">
        <f t="shared" si="2"/>
        <v>5.7038834951456314</v>
      </c>
      <c r="C13" s="45">
        <v>47</v>
      </c>
      <c r="D13" s="45">
        <v>824</v>
      </c>
      <c r="E13" s="9"/>
      <c r="F13" s="59"/>
      <c r="G13" s="63"/>
      <c r="H13" s="9">
        <f t="shared" si="3"/>
        <v>1.2334801762114538</v>
      </c>
      <c r="I13" s="45">
        <v>28</v>
      </c>
      <c r="J13" s="45">
        <v>2270</v>
      </c>
      <c r="K13" s="76">
        <f t="shared" si="0"/>
        <v>3.2540426456438745</v>
      </c>
      <c r="L13" s="45">
        <v>209.684</v>
      </c>
      <c r="M13" s="45">
        <v>6443.8</v>
      </c>
      <c r="N13" s="9">
        <f t="shared" si="4"/>
        <v>2.9847973327182369</v>
      </c>
      <c r="O13" s="21">
        <f t="shared" si="1"/>
        <v>284.68399999999997</v>
      </c>
      <c r="P13" s="22">
        <f t="shared" si="1"/>
        <v>9537.7999999999993</v>
      </c>
    </row>
    <row r="14" spans="1:16" ht="13.5" thickBot="1" x14ac:dyDescent="0.25">
      <c r="A14" s="64" t="s">
        <v>12</v>
      </c>
      <c r="B14" s="25">
        <f>C14/D14*100</f>
        <v>4.3161271507728198</v>
      </c>
      <c r="C14" s="23">
        <f>SUM(C9:C13)</f>
        <v>296</v>
      </c>
      <c r="D14" s="23">
        <f>SUM(D9:D13)</f>
        <v>6858</v>
      </c>
      <c r="E14" s="26">
        <f>F14/G14*100</f>
        <v>3.1386633354153655</v>
      </c>
      <c r="F14" s="23">
        <f>SUM(F9:F13)</f>
        <v>201</v>
      </c>
      <c r="G14" s="23">
        <f>SUM(G9:G13)</f>
        <v>6404</v>
      </c>
      <c r="H14" s="26">
        <f>I14/J14*100</f>
        <v>1.1581355447526451</v>
      </c>
      <c r="I14" s="23">
        <f>SUM(I9:I13)</f>
        <v>243</v>
      </c>
      <c r="J14" s="24">
        <f>SUM(J9:J13)</f>
        <v>20982</v>
      </c>
      <c r="K14" s="77">
        <f t="shared" si="0"/>
        <v>3.4510305978747922</v>
      </c>
      <c r="L14" s="23">
        <f>SUM(L9:L13)</f>
        <v>1617.3600000000001</v>
      </c>
      <c r="M14" s="23">
        <f>SUM(M9:M13)</f>
        <v>46866</v>
      </c>
      <c r="N14" s="26">
        <f t="shared" si="4"/>
        <v>2.9063740599186283</v>
      </c>
      <c r="O14" s="23">
        <f>SUM(O9:O13)</f>
        <v>2357.3599999999997</v>
      </c>
      <c r="P14" s="27">
        <f>SUM(P9:P13)</f>
        <v>81110</v>
      </c>
    </row>
    <row r="16" spans="1:16" x14ac:dyDescent="0.2">
      <c r="A16" s="56" t="s">
        <v>27</v>
      </c>
    </row>
    <row r="17" spans="1:12" x14ac:dyDescent="0.2">
      <c r="A17" s="56"/>
    </row>
    <row r="18" spans="1:12" x14ac:dyDescent="0.2">
      <c r="A18" s="56"/>
    </row>
    <row r="19" spans="1:12" x14ac:dyDescent="0.2">
      <c r="A19" s="56"/>
      <c r="L19" s="50"/>
    </row>
    <row r="20" spans="1:12" ht="15.75" x14ac:dyDescent="0.25">
      <c r="A20" s="50"/>
      <c r="L20" s="58"/>
    </row>
    <row r="21" spans="1:12" x14ac:dyDescent="0.2">
      <c r="A21" s="50"/>
      <c r="L21" s="50"/>
    </row>
    <row r="22" spans="1:12" x14ac:dyDescent="0.2">
      <c r="A22" s="50"/>
      <c r="L22" s="50"/>
    </row>
    <row r="23" spans="1:12" x14ac:dyDescent="0.2">
      <c r="A23" s="50"/>
    </row>
    <row r="28" spans="1:12" x14ac:dyDescent="0.2">
      <c r="I28" s="45"/>
    </row>
    <row r="29" spans="1:12" x14ac:dyDescent="0.2">
      <c r="I29" s="45"/>
    </row>
    <row r="30" spans="1:12" x14ac:dyDescent="0.2">
      <c r="I30" s="45"/>
    </row>
    <row r="31" spans="1:12" x14ac:dyDescent="0.2">
      <c r="I31" s="45"/>
    </row>
    <row r="32" spans="1:12" x14ac:dyDescent="0.2">
      <c r="I32" s="45"/>
    </row>
    <row r="33" spans="9:9" x14ac:dyDescent="0.2">
      <c r="I33" s="45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>
      <selection activeCell="D37" sqref="D37"/>
    </sheetView>
  </sheetViews>
  <sheetFormatPr defaultRowHeight="12.75" x14ac:dyDescent="0.2"/>
  <cols>
    <col min="1" max="1" width="23.42578125" customWidth="1"/>
    <col min="2" max="2" width="13.28515625" bestFit="1" customWidth="1"/>
    <col min="3" max="3" width="7.7109375" customWidth="1"/>
    <col min="4" max="4" width="8.140625" customWidth="1"/>
  </cols>
  <sheetData>
    <row r="4" spans="1:5" x14ac:dyDescent="0.2">
      <c r="A4" s="45"/>
    </row>
    <row r="5" spans="1:5" x14ac:dyDescent="0.2">
      <c r="A5" s="45"/>
    </row>
    <row r="6" spans="1:5" x14ac:dyDescent="0.2">
      <c r="A6" s="45"/>
    </row>
    <row r="7" spans="1:5" x14ac:dyDescent="0.2">
      <c r="A7" s="45"/>
    </row>
    <row r="8" spans="1:5" x14ac:dyDescent="0.2">
      <c r="A8" s="45"/>
    </row>
    <row r="9" spans="1:5" x14ac:dyDescent="0.2">
      <c r="A9" s="45"/>
      <c r="B9" s="45"/>
      <c r="E9" s="45"/>
    </row>
    <row r="10" spans="1:5" x14ac:dyDescent="0.2">
      <c r="C10" s="45"/>
    </row>
    <row r="12" spans="1:5" x14ac:dyDescent="0.2">
      <c r="A12" s="4"/>
      <c r="B12" s="4"/>
      <c r="C12" s="4"/>
      <c r="D12" s="4"/>
    </row>
    <row r="14" spans="1:5" x14ac:dyDescent="0.2">
      <c r="A14" s="4"/>
      <c r="B14" s="4"/>
      <c r="C14" s="4"/>
      <c r="D14" s="4"/>
      <c r="E14" s="4"/>
    </row>
    <row r="15" spans="1:5" x14ac:dyDescent="0.2">
      <c r="A15" s="51"/>
      <c r="B15" s="51"/>
      <c r="C15" s="51"/>
      <c r="D15" s="51"/>
      <c r="E15" s="4"/>
    </row>
    <row r="16" spans="1:5" x14ac:dyDescent="0.2">
      <c r="A16" s="8"/>
      <c r="B16" s="8"/>
      <c r="C16" s="8"/>
      <c r="D16" s="8"/>
      <c r="E16" s="4"/>
    </row>
    <row r="17" spans="1:9" x14ac:dyDescent="0.2">
      <c r="A17" s="8"/>
      <c r="B17" s="8"/>
      <c r="C17" s="8"/>
      <c r="D17" s="8"/>
      <c r="E17" s="4"/>
    </row>
    <row r="18" spans="1:9" x14ac:dyDescent="0.2">
      <c r="A18" s="8"/>
      <c r="B18" s="9"/>
      <c r="C18" s="21"/>
      <c r="D18" s="21"/>
      <c r="E18" s="52"/>
    </row>
    <row r="19" spans="1:9" x14ac:dyDescent="0.2">
      <c r="A19" s="8"/>
      <c r="B19" s="9"/>
      <c r="C19" s="21"/>
      <c r="D19" s="21"/>
      <c r="E19" s="52"/>
    </row>
    <row r="20" spans="1:9" x14ac:dyDescent="0.2">
      <c r="A20" s="8"/>
      <c r="B20" s="9"/>
      <c r="C20" s="21"/>
      <c r="D20" s="21"/>
      <c r="E20" s="52"/>
    </row>
    <row r="21" spans="1:9" x14ac:dyDescent="0.2">
      <c r="A21" s="8"/>
      <c r="B21" s="9"/>
      <c r="C21" s="21"/>
      <c r="D21" s="21"/>
      <c r="E21" s="52"/>
    </row>
    <row r="22" spans="1:9" x14ac:dyDescent="0.2">
      <c r="A22" s="8"/>
      <c r="B22" s="9"/>
      <c r="C22" s="21"/>
      <c r="D22" s="21"/>
      <c r="E22" s="52"/>
      <c r="I22" s="30"/>
    </row>
    <row r="23" spans="1:9" x14ac:dyDescent="0.2">
      <c r="A23" s="53"/>
      <c r="B23" s="54"/>
      <c r="C23" s="55"/>
      <c r="D23" s="55"/>
      <c r="E23" s="52"/>
    </row>
    <row r="24" spans="1:9" x14ac:dyDescent="0.2">
      <c r="A24" s="4"/>
      <c r="B24" s="4"/>
      <c r="C24" s="4"/>
      <c r="D24" s="4"/>
      <c r="E24" s="4"/>
    </row>
    <row r="25" spans="1:9" x14ac:dyDescent="0.2">
      <c r="A25" s="4"/>
      <c r="B25" s="4"/>
      <c r="C25" s="4"/>
      <c r="D25" s="4"/>
      <c r="E25" s="4"/>
    </row>
    <row r="29" spans="1:9" x14ac:dyDescent="0.2">
      <c r="B29" s="49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Ugesammenligning</vt:lpstr>
      <vt:lpstr>Regional</vt:lpstr>
      <vt:lpstr>Ark1</vt:lpstr>
      <vt:lpstr>Ark2</vt:lpstr>
    </vt:vector>
  </TitlesOfParts>
  <Company>SiD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MO4444</dc:creator>
  <cp:lastModifiedBy>Nadine Brand, BAT Kartellet</cp:lastModifiedBy>
  <cp:lastPrinted>2015-12-14T09:19:58Z</cp:lastPrinted>
  <dcterms:created xsi:type="dcterms:W3CDTF">2001-08-10T09:23:13Z</dcterms:created>
  <dcterms:modified xsi:type="dcterms:W3CDTF">2016-07-18T11:27:56Z</dcterms:modified>
</cp:coreProperties>
</file>