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firstSheet="21" activeTab="25"/>
  </bookViews>
  <sheets>
    <sheet name="Uge 1 2007" sheetId="1" r:id="rId1"/>
    <sheet name="Uge 3 2007" sheetId="2" r:id="rId2"/>
    <sheet name="Uge 5 2007" sheetId="3" r:id="rId3"/>
    <sheet name="Uge 7 2007" sheetId="4" r:id="rId4"/>
    <sheet name="Uge 9 2007" sheetId="5" r:id="rId5"/>
    <sheet name="Uge 11 2007" sheetId="6" r:id="rId6"/>
    <sheet name="Uge 13 2007" sheetId="7" r:id="rId7"/>
    <sheet name="Uge 15 2007" sheetId="8" r:id="rId8"/>
    <sheet name="Uge 17 2007" sheetId="9" r:id="rId9"/>
    <sheet name="Uge 19 2007" sheetId="10" r:id="rId10"/>
    <sheet name="Uge 21 2007" sheetId="11" r:id="rId11"/>
    <sheet name="Uge 23 2007" sheetId="12" r:id="rId12"/>
    <sheet name="Uge 25 2007" sheetId="13" r:id="rId13"/>
    <sheet name="Uge 27 2007" sheetId="14" r:id="rId14"/>
    <sheet name="Uge 29 2007" sheetId="15" r:id="rId15"/>
    <sheet name="Uge 31 2007" sheetId="16" r:id="rId16"/>
    <sheet name="Uge 33 2007" sheetId="17" r:id="rId17"/>
    <sheet name="Uge 35 2007" sheetId="18" r:id="rId18"/>
    <sheet name="Uge 37 2007" sheetId="19" r:id="rId19"/>
    <sheet name="Uge 39 2007" sheetId="20" r:id="rId20"/>
    <sheet name="Uge 41 2007" sheetId="21" r:id="rId21"/>
    <sheet name="Uge 43 2007" sheetId="22" r:id="rId22"/>
    <sheet name="Uge 45 2007" sheetId="23" r:id="rId23"/>
    <sheet name="Uge 47 2007" sheetId="24" r:id="rId24"/>
    <sheet name="Uge 49 2007" sheetId="25" r:id="rId25"/>
    <sheet name="Uge 51 2007" sheetId="26" r:id="rId26"/>
  </sheets>
  <externalReferences>
    <externalReference r:id="rId29"/>
  </externalReferences>
  <definedNames/>
  <calcPr fullCalcOnLoad="1"/>
</workbook>
</file>

<file path=xl/sharedStrings.xml><?xml version="1.0" encoding="utf-8"?>
<sst xmlns="http://schemas.openxmlformats.org/spreadsheetml/2006/main" count="2477" uniqueCount="179">
  <si>
    <t>A-kassetal BAT uge 1</t>
  </si>
  <si>
    <t>2006 og 2007</t>
  </si>
  <si>
    <t>Ledighedsprocent</t>
  </si>
  <si>
    <t>Forskel</t>
  </si>
  <si>
    <t>B&amp;R</t>
  </si>
  <si>
    <t>El</t>
  </si>
  <si>
    <t>3F (B&amp;A)</t>
  </si>
  <si>
    <t>TIB</t>
  </si>
  <si>
    <t>MURERE</t>
  </si>
  <si>
    <t>MALERE</t>
  </si>
  <si>
    <t>METAL</t>
  </si>
  <si>
    <t>I ALT</t>
  </si>
  <si>
    <t>Antal fuldtidsledige</t>
  </si>
  <si>
    <t>Antal forsikrede</t>
  </si>
  <si>
    <t>Noter:</t>
  </si>
  <si>
    <t>3F (B&amp;A) og murere er her antal berørt af ledighed.</t>
  </si>
  <si>
    <t>OBS:</t>
  </si>
  <si>
    <t>B&amp;R-, TIB- og maler-tallene er fra uge 2.</t>
  </si>
  <si>
    <t>LEDIGHEDSPROCENT, ANTAL LEDIGE OG ANTAL FORSIKREDE</t>
  </si>
  <si>
    <t>FORDELT TILNÆRMELSESVIS PÅ AMTER</t>
  </si>
  <si>
    <t>UGE 1</t>
  </si>
  <si>
    <t>TIB, MALERE, B&amp;R,EL OG SID</t>
  </si>
  <si>
    <t>EL</t>
  </si>
  <si>
    <t>AMTER</t>
  </si>
  <si>
    <t>PCT</t>
  </si>
  <si>
    <t>LEDIGE</t>
  </si>
  <si>
    <t>FORSIK</t>
  </si>
  <si>
    <t>STORKØBENHAVN</t>
  </si>
  <si>
    <t>FREDERIKSBORG AMT</t>
  </si>
  <si>
    <t>ROSKILDE AMT</t>
  </si>
  <si>
    <t>VESTSJÆLLANDS AMT</t>
  </si>
  <si>
    <t>STORSTRØMS AMT</t>
  </si>
  <si>
    <t>BORNHOLMS AMT</t>
  </si>
  <si>
    <t>FYNS AMT</t>
  </si>
  <si>
    <t>SØNDERJYLLANDS AMT</t>
  </si>
  <si>
    <t>RIBE AMT</t>
  </si>
  <si>
    <t>VEJLE AMT</t>
  </si>
  <si>
    <t>RINGKØBING AMT</t>
  </si>
  <si>
    <t>ÅRHUS AMT</t>
  </si>
  <si>
    <t>VIBORG AMT</t>
  </si>
  <si>
    <t>NORDJYLLANDS AMT</t>
  </si>
  <si>
    <t>HELE LANDET</t>
  </si>
  <si>
    <t>Storkøbenhavn=København, Frederiksberg og Københavns Amt.</t>
  </si>
  <si>
    <t>Maler-struktur: Frederiksborg Amt = Sjælland og Bornholms; Randers under Viborg Amt.</t>
  </si>
  <si>
    <t xml:space="preserve">TIB-struktur: Sjælland (Region Sjælland) er samlet i Roskilde Amt; Ribe Amt består af både Ribe Amt og Vejle Amt. </t>
  </si>
  <si>
    <t>3F+MURERE</t>
  </si>
  <si>
    <t>REGIONER</t>
  </si>
  <si>
    <t>REGION HOVEDSTADEN</t>
  </si>
  <si>
    <t>REGION SJÆLLAND</t>
  </si>
  <si>
    <t>REGION SYDDANNARK</t>
  </si>
  <si>
    <t>REGION MIDTJYLLAND</t>
  </si>
  <si>
    <t>REGION NORDJYLLAND</t>
  </si>
  <si>
    <t>3F og murere er her antal berørt af ledighed.</t>
  </si>
  <si>
    <t>Uge 1</t>
  </si>
  <si>
    <t>A-kassetal BAT uge 3</t>
  </si>
  <si>
    <t>B&amp;R-, TIB- og maler-tallene er fra uge 4.</t>
  </si>
  <si>
    <t>El-tallene er fra uge 1.</t>
  </si>
  <si>
    <t>UGE 3</t>
  </si>
  <si>
    <t>Uge 3</t>
  </si>
  <si>
    <t>A-kassetal BAT uge 5</t>
  </si>
  <si>
    <t>B&amp;R-, TIB- og maler-tallene er fra uge 6.</t>
  </si>
  <si>
    <t>UGE 5</t>
  </si>
  <si>
    <t>B&amp;R-, TIB-, El- og maler-tallene er fra uge 6.</t>
  </si>
  <si>
    <t>Uge 5</t>
  </si>
  <si>
    <t>A-kassetal BAT uge 7</t>
  </si>
  <si>
    <t>B&amp;R-, TIB- og maler-tallene er fra uge 8.</t>
  </si>
  <si>
    <t>El-tallene er fra uge 6.</t>
  </si>
  <si>
    <t>UGE 7</t>
  </si>
  <si>
    <t>Uge 7</t>
  </si>
  <si>
    <t>A-kassetal BAT uge 9</t>
  </si>
  <si>
    <t>B&amp;R-, TIB- og maler-tallene er fra uge 10.</t>
  </si>
  <si>
    <t>El-tallene er fra uge 11.</t>
  </si>
  <si>
    <t>UGE 9</t>
  </si>
  <si>
    <t>Uge 9</t>
  </si>
  <si>
    <t>A-kassetal BAT uge 13</t>
  </si>
  <si>
    <t>B&amp;R-, TIB- og maler-tallene er fra uge 14.</t>
  </si>
  <si>
    <t>UGE 13</t>
  </si>
  <si>
    <t>Uge 13</t>
  </si>
  <si>
    <t>A-kassetal BAT uge 11</t>
  </si>
  <si>
    <t>B&amp;R-, TIB- og maler-tallene er fra uge 12.</t>
  </si>
  <si>
    <t>UGE 11</t>
  </si>
  <si>
    <t>Uge 11</t>
  </si>
  <si>
    <t>A-kassetal BAT uge 15</t>
  </si>
  <si>
    <t>B&amp;R-, TIB- og maler-tallene er fra uge 16.</t>
  </si>
  <si>
    <t>2007-tallet for Metal er et skøn.</t>
  </si>
  <si>
    <t>UGE 15</t>
  </si>
  <si>
    <t>Uge 15</t>
  </si>
  <si>
    <t>A-kassetal BAT uge 17</t>
  </si>
  <si>
    <t>B&amp;R-, TIB- og maler-tallene er fra uge 18.</t>
  </si>
  <si>
    <t>El-tallene er fra uge 15.</t>
  </si>
  <si>
    <t>2007-tallet for metal er et skøn.</t>
  </si>
  <si>
    <t>UGE 17</t>
  </si>
  <si>
    <t>Uge 17</t>
  </si>
  <si>
    <t>A-kassetal BAT uge 19</t>
  </si>
  <si>
    <t>B&amp;R-, TIB- og maler-tallene er fra uge 20.</t>
  </si>
  <si>
    <t>UGE 19</t>
  </si>
  <si>
    <t>Uge 19</t>
  </si>
  <si>
    <t>A-kassetal BAT uge 21</t>
  </si>
  <si>
    <t>B&amp;R-, TIB- og maler-tallene er fra uge 22.</t>
  </si>
  <si>
    <t>El-tallene er fra uge 19.</t>
  </si>
  <si>
    <t>UGE 21</t>
  </si>
  <si>
    <t>Uge 21</t>
  </si>
  <si>
    <t>A-kassetal BAT uge 23</t>
  </si>
  <si>
    <t>Metal-tallet for 2007 er et skøn.</t>
  </si>
  <si>
    <t>B&amp;R-, TIB- og maler-tallene er fra uge 24.</t>
  </si>
  <si>
    <t>UGE 23</t>
  </si>
  <si>
    <t>Uge 23</t>
  </si>
  <si>
    <t>A-kassetal BAT uge 25</t>
  </si>
  <si>
    <t>B&amp;R-, TIB- og maler-tallene er fra uge 26.</t>
  </si>
  <si>
    <t>Metal-tallet for 2007 er et skøn</t>
  </si>
  <si>
    <t>UGE 25</t>
  </si>
  <si>
    <t>El-tallene er fra uge 23.</t>
  </si>
  <si>
    <t>Uge 25</t>
  </si>
  <si>
    <t>A-kassetal BAT uge 29</t>
  </si>
  <si>
    <t>B&amp;R-, TIB- og maler-tallene er fra uge 30.</t>
  </si>
  <si>
    <t>UGE 29</t>
  </si>
  <si>
    <t>Uge 29</t>
  </si>
  <si>
    <t>A-kassetal BAT uge 27</t>
  </si>
  <si>
    <t>B&amp;R-, TIB- og maler-tallene er fra uge 28.</t>
  </si>
  <si>
    <t>El-tallene er fra uge 29 2007.</t>
  </si>
  <si>
    <t>UGE 27</t>
  </si>
  <si>
    <t>El-tallene er fra uge 29</t>
  </si>
  <si>
    <t>Uge 27</t>
  </si>
  <si>
    <t>A-kassetal BAT uge 31</t>
  </si>
  <si>
    <t>B&amp;R-, TIB- og maler-tallene er fra uge 32.</t>
  </si>
  <si>
    <t>UGE 31</t>
  </si>
  <si>
    <t>El-tallene er fra uge 29.</t>
  </si>
  <si>
    <t>Uge 31</t>
  </si>
  <si>
    <t>A-kassetal BAT uge 33</t>
  </si>
  <si>
    <t>B&amp;R-, TIB- og maler-tallene er fra uge 34.</t>
  </si>
  <si>
    <t>UGE 33</t>
  </si>
  <si>
    <t>Uge 33</t>
  </si>
  <si>
    <t>A-kassetal BAT uge 35</t>
  </si>
  <si>
    <t>B&amp;R-, TIB- og maler-tallene er fra uge 36.</t>
  </si>
  <si>
    <t>El-tallene er fra uge 33.</t>
  </si>
  <si>
    <t>UGE 35</t>
  </si>
  <si>
    <t>Uge 35</t>
  </si>
  <si>
    <t>A-kassetal BAT uge 37</t>
  </si>
  <si>
    <t>B&amp;R-, TIB- og maler-tallene er fra uge 38.</t>
  </si>
  <si>
    <t>Tallet for metal 2007 er et skøn.</t>
  </si>
  <si>
    <t>UGE 37</t>
  </si>
  <si>
    <t>Uge 37</t>
  </si>
  <si>
    <t>A-kassetal BAT uge 39</t>
  </si>
  <si>
    <t>B&amp;R-, TIB- og maler-tallene er fra uge 40.</t>
  </si>
  <si>
    <t>El-tallene er fra uge 37.</t>
  </si>
  <si>
    <t>UGE 39</t>
  </si>
  <si>
    <t xml:space="preserve">El-tallene er fra uge 37. </t>
  </si>
  <si>
    <t>Uge 39</t>
  </si>
  <si>
    <t>A-kassetal BAT uge 41</t>
  </si>
  <si>
    <t>B&amp;R-, TIB- og maler-tallene er fra uge 42.</t>
  </si>
  <si>
    <t>UGE 41</t>
  </si>
  <si>
    <t>Uge 41</t>
  </si>
  <si>
    <t>A-kassetal BAT uge 43</t>
  </si>
  <si>
    <t>B&amp;R-, TIB- og maler-tallene er fra uge 44.</t>
  </si>
  <si>
    <t>UGE 43</t>
  </si>
  <si>
    <t>El-tallene er fra uge 41.</t>
  </si>
  <si>
    <t>Uge 43</t>
  </si>
  <si>
    <t>A-kassetal BAT uge 45</t>
  </si>
  <si>
    <t>B&amp;R-, TIB- og maler-tallene er fra uge 46.</t>
  </si>
  <si>
    <t>UGE 45</t>
  </si>
  <si>
    <t>Uge 45</t>
  </si>
  <si>
    <t>A-kassetal BAT uge 47</t>
  </si>
  <si>
    <t>B&amp;R-, TIB- og maler-tallene er fra uge 48.</t>
  </si>
  <si>
    <t>UGE 47</t>
  </si>
  <si>
    <t>El-tallene er fra uge 45.</t>
  </si>
  <si>
    <t>Uge 47</t>
  </si>
  <si>
    <t>A-kassetal BAT uge 49</t>
  </si>
  <si>
    <t>B&amp;R- og maler-tallene er fra uge 50 2007</t>
  </si>
  <si>
    <t>TIB-tallet er fra uge 48 2007</t>
  </si>
  <si>
    <t>UGE 49</t>
  </si>
  <si>
    <t>B&amp;R-og maler-tallene er fra uge 50.</t>
  </si>
  <si>
    <t>TIB-tallene er fra uge 48.</t>
  </si>
  <si>
    <t>Uge 49</t>
  </si>
  <si>
    <t>A-kassetal BAT uge 51</t>
  </si>
  <si>
    <t>TIB- og maler-tallene er fra uge 52.</t>
  </si>
  <si>
    <t>B&amp;R- og EL-tallene er fra uge 49 2007.</t>
  </si>
  <si>
    <t>UGE 51</t>
  </si>
  <si>
    <t>B&amp;R- og El-tallene er fra uge 49.</t>
  </si>
  <si>
    <t>Uge 51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</si>
</sst>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8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0" fontId="0" fillId="0" borderId="4" xfId="0" applyFont="1" applyBorder="1" applyAlignment="1">
      <alignment/>
    </xf>
    <xf numFmtId="165" fontId="0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8" xfId="0" applyNumberFormat="1" applyFont="1" applyBorder="1" applyAlignment="1">
      <alignment/>
    </xf>
    <xf numFmtId="165" fontId="0" fillId="0" borderId="0" xfId="15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5" fontId="0" fillId="0" borderId="0" xfId="15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165" fontId="0" fillId="0" borderId="0" xfId="15" applyNumberFormat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16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3" fillId="0" borderId="17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164" fontId="3" fillId="0" borderId="23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3" fontId="0" fillId="0" borderId="0" xfId="0" applyNumberFormat="1" applyAlignment="1">
      <alignment/>
    </xf>
    <xf numFmtId="0" fontId="3" fillId="0" borderId="3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TKART\MZ0044\Ledighedstal\2007\Ledighedstal%20uge%2051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gesammenligning"/>
      <sheetName val="Regional"/>
      <sheetName val="3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P85"/>
  <sheetViews>
    <sheetView workbookViewId="0" topLeftCell="A1">
      <selection activeCell="G75" sqref="G75"/>
    </sheetView>
  </sheetViews>
  <sheetFormatPr defaultColWidth="9.140625" defaultRowHeight="12.75"/>
  <cols>
    <col min="1" max="1" width="22.851562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0</v>
      </c>
      <c r="B1" s="2"/>
      <c r="C1" s="2"/>
      <c r="D1" s="3"/>
    </row>
    <row r="2" spans="1:4" ht="15.75">
      <c r="A2" s="5" t="s">
        <v>1</v>
      </c>
      <c r="B2" s="6"/>
      <c r="C2" s="6"/>
      <c r="D2" s="7"/>
    </row>
    <row r="3" spans="1:4" ht="12.75">
      <c r="A3" s="8" t="s">
        <v>2</v>
      </c>
      <c r="B3" s="9"/>
      <c r="C3" s="10"/>
      <c r="D3" s="11"/>
    </row>
    <row r="4" spans="1:4" ht="12.75">
      <c r="A4" s="12"/>
      <c r="B4" s="10">
        <v>2006</v>
      </c>
      <c r="C4" s="10">
        <v>2007</v>
      </c>
      <c r="D4" s="13" t="s">
        <v>3</v>
      </c>
    </row>
    <row r="5" spans="1:4" ht="12.75">
      <c r="A5" s="12" t="s">
        <v>4</v>
      </c>
      <c r="B5" s="14">
        <f aca="true" t="shared" si="0" ref="B5:C12">B16/B27*100</f>
        <v>3.7551581843191197</v>
      </c>
      <c r="C5" s="14">
        <f t="shared" si="0"/>
        <v>1.7972479640550407</v>
      </c>
      <c r="D5" s="15">
        <f aca="true" t="shared" si="1" ref="D5:D12">C5-B5</f>
        <v>-1.957910220264079</v>
      </c>
    </row>
    <row r="6" spans="1:4" ht="12.75">
      <c r="A6" s="12" t="s">
        <v>5</v>
      </c>
      <c r="B6" s="14">
        <f t="shared" si="0"/>
        <v>2.3296019362925184</v>
      </c>
      <c r="C6" s="14">
        <f t="shared" si="0"/>
        <v>0.837098060058464</v>
      </c>
      <c r="D6" s="15">
        <f t="shared" si="1"/>
        <v>-1.4925038762340543</v>
      </c>
    </row>
    <row r="7" spans="1:4" ht="12.75">
      <c r="A7" s="12" t="s">
        <v>6</v>
      </c>
      <c r="B7" s="14">
        <f t="shared" si="0"/>
        <v>16.98812804027622</v>
      </c>
      <c r="C7" s="14">
        <f t="shared" si="0"/>
        <v>9.543891980012049</v>
      </c>
      <c r="D7" s="15">
        <f t="shared" si="1"/>
        <v>-7.444236060264171</v>
      </c>
    </row>
    <row r="8" spans="1:4" ht="12.75">
      <c r="A8" s="12" t="s">
        <v>7</v>
      </c>
      <c r="B8" s="14">
        <f t="shared" si="0"/>
        <v>4.166836797190805</v>
      </c>
      <c r="C8" s="14">
        <f t="shared" si="0"/>
        <v>2.398726416109115</v>
      </c>
      <c r="D8" s="15">
        <f t="shared" si="1"/>
        <v>-1.7681103810816898</v>
      </c>
    </row>
    <row r="9" spans="1:4" ht="12.75">
      <c r="A9" s="12" t="s">
        <v>8</v>
      </c>
      <c r="B9" s="14">
        <f t="shared" si="0"/>
        <v>15.84558410952755</v>
      </c>
      <c r="C9" s="14">
        <f t="shared" si="0"/>
        <v>10.060338825713623</v>
      </c>
      <c r="D9" s="15">
        <f t="shared" si="1"/>
        <v>-5.785245283813927</v>
      </c>
    </row>
    <row r="10" spans="1:4" ht="12.75">
      <c r="A10" s="12" t="s">
        <v>9</v>
      </c>
      <c r="B10" s="14">
        <f t="shared" si="0"/>
        <v>7.21913712088851</v>
      </c>
      <c r="C10" s="14">
        <f t="shared" si="0"/>
        <v>4.182804027885361</v>
      </c>
      <c r="D10" s="15">
        <f t="shared" si="1"/>
        <v>-3.036333093003149</v>
      </c>
    </row>
    <row r="11" spans="1:4" ht="12.75">
      <c r="A11" s="12" t="s">
        <v>10</v>
      </c>
      <c r="B11" s="14">
        <f t="shared" si="0"/>
        <v>4.1000000000000005</v>
      </c>
      <c r="C11" s="14">
        <v>2.3</v>
      </c>
      <c r="D11" s="15">
        <f t="shared" si="1"/>
        <v>-1.8000000000000007</v>
      </c>
    </row>
    <row r="12" spans="1:4" ht="12.75">
      <c r="A12" s="8" t="s">
        <v>11</v>
      </c>
      <c r="B12" s="16">
        <f t="shared" si="0"/>
        <v>7.747315936122753</v>
      </c>
      <c r="C12" s="17">
        <f>C23/C34*100</f>
        <v>4.35751274537353</v>
      </c>
      <c r="D12" s="18">
        <f t="shared" si="1"/>
        <v>-3.389803190749223</v>
      </c>
    </row>
    <row r="13" spans="1:4" ht="12.75">
      <c r="A13" s="19"/>
      <c r="B13" s="6"/>
      <c r="C13" s="6"/>
      <c r="D13" s="7"/>
    </row>
    <row r="14" spans="1:4" ht="12.75">
      <c r="A14" s="8" t="s">
        <v>12</v>
      </c>
      <c r="B14" s="10"/>
      <c r="C14" s="10"/>
      <c r="D14" s="11"/>
    </row>
    <row r="15" spans="1:4" ht="12.75">
      <c r="A15" s="12"/>
      <c r="B15" s="10">
        <f>B4</f>
        <v>2006</v>
      </c>
      <c r="C15" s="10">
        <f>C4</f>
        <v>2007</v>
      </c>
      <c r="D15" s="13" t="s">
        <v>3</v>
      </c>
    </row>
    <row r="16" spans="1:4" ht="12.75">
      <c r="A16" s="12" t="s">
        <v>4</v>
      </c>
      <c r="B16" s="20">
        <v>273</v>
      </c>
      <c r="C16" s="21">
        <v>128</v>
      </c>
      <c r="D16" s="22">
        <f>C16-B16</f>
        <v>-145</v>
      </c>
    </row>
    <row r="17" spans="1:4" ht="12.75">
      <c r="A17" s="12" t="s">
        <v>5</v>
      </c>
      <c r="B17" s="20">
        <v>539</v>
      </c>
      <c r="C17" s="21">
        <v>189</v>
      </c>
      <c r="D17" s="22">
        <f aca="true" t="shared" si="2" ref="D17:D23">C17-B17</f>
        <v>-350</v>
      </c>
    </row>
    <row r="18" spans="1:10" ht="12.75">
      <c r="A18" s="12" t="s">
        <v>6</v>
      </c>
      <c r="B18" s="20">
        <v>4994</v>
      </c>
      <c r="C18" s="21">
        <v>2693</v>
      </c>
      <c r="D18" s="22">
        <f t="shared" si="2"/>
        <v>-2301</v>
      </c>
      <c r="G18" s="21"/>
      <c r="I18" s="21"/>
      <c r="J18" s="20"/>
    </row>
    <row r="19" spans="1:9" ht="12.75">
      <c r="A19" s="12" t="s">
        <v>7</v>
      </c>
      <c r="B19" s="20">
        <v>2041</v>
      </c>
      <c r="C19" s="21">
        <v>1115</v>
      </c>
      <c r="D19" s="22">
        <f t="shared" si="2"/>
        <v>-926</v>
      </c>
      <c r="G19" s="21"/>
      <c r="I19" s="21"/>
    </row>
    <row r="20" spans="1:10" ht="12.75">
      <c r="A20" s="12" t="s">
        <v>8</v>
      </c>
      <c r="B20" s="20">
        <v>1412</v>
      </c>
      <c r="C20" s="21">
        <v>867</v>
      </c>
      <c r="D20" s="22">
        <f t="shared" si="2"/>
        <v>-545</v>
      </c>
      <c r="E20" s="21"/>
      <c r="F20" s="21"/>
      <c r="J20" s="20"/>
    </row>
    <row r="21" spans="1:6" ht="12.75">
      <c r="A21" s="12" t="s">
        <v>9</v>
      </c>
      <c r="B21" s="23">
        <v>676</v>
      </c>
      <c r="C21" s="24">
        <v>378</v>
      </c>
      <c r="D21" s="22">
        <f t="shared" si="2"/>
        <v>-298</v>
      </c>
      <c r="F21" s="21"/>
    </row>
    <row r="22" spans="1:4" ht="12.75">
      <c r="A22" s="12" t="s">
        <v>10</v>
      </c>
      <c r="B22" s="25">
        <v>102.5</v>
      </c>
      <c r="C22" s="26">
        <f>(C33/100)*C11</f>
        <v>57.49999999999999</v>
      </c>
      <c r="D22" s="22">
        <f t="shared" si="2"/>
        <v>-45.00000000000001</v>
      </c>
    </row>
    <row r="23" spans="1:9" ht="12.75">
      <c r="A23" s="8" t="s">
        <v>11</v>
      </c>
      <c r="B23" s="27">
        <f>SUM(B16:B22)</f>
        <v>10037.5</v>
      </c>
      <c r="C23" s="27">
        <f>SUM(C16:C22)</f>
        <v>5427.5</v>
      </c>
      <c r="D23" s="28">
        <f t="shared" si="2"/>
        <v>-4610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13</v>
      </c>
      <c r="B25" s="10"/>
      <c r="C25" s="10"/>
      <c r="D25" s="11"/>
    </row>
    <row r="26" spans="1:4" ht="12.75">
      <c r="A26" s="12"/>
      <c r="B26" s="10">
        <f>B4</f>
        <v>2006</v>
      </c>
      <c r="C26" s="10">
        <f>C4</f>
        <v>2007</v>
      </c>
      <c r="D26" s="13" t="s">
        <v>3</v>
      </c>
    </row>
    <row r="27" spans="1:9" ht="12.75">
      <c r="A27" s="12" t="s">
        <v>4</v>
      </c>
      <c r="B27" s="29">
        <v>7270</v>
      </c>
      <c r="C27" s="21">
        <v>7122</v>
      </c>
      <c r="D27" s="22">
        <f aca="true" t="shared" si="3" ref="D27:D34">C27-B27</f>
        <v>-148</v>
      </c>
      <c r="G27" s="21"/>
      <c r="I27" s="21"/>
    </row>
    <row r="28" spans="1:9" ht="12.75">
      <c r="A28" s="12" t="s">
        <v>5</v>
      </c>
      <c r="B28" s="29">
        <v>23137</v>
      </c>
      <c r="C28" s="21">
        <v>22578</v>
      </c>
      <c r="D28" s="22">
        <f t="shared" si="3"/>
        <v>-559</v>
      </c>
      <c r="G28" s="21"/>
      <c r="I28" s="21"/>
    </row>
    <row r="29" spans="1:10" ht="12.75">
      <c r="A29" s="12" t="s">
        <v>6</v>
      </c>
      <c r="B29" s="20">
        <v>29397</v>
      </c>
      <c r="C29" s="21">
        <v>28217</v>
      </c>
      <c r="D29" s="22">
        <f t="shared" si="3"/>
        <v>-1180</v>
      </c>
      <c r="G29" s="21"/>
      <c r="I29" s="21"/>
      <c r="J29" s="29"/>
    </row>
    <row r="30" spans="1:9" ht="12.75">
      <c r="A30" s="12" t="s">
        <v>7</v>
      </c>
      <c r="B30" s="29">
        <v>48982</v>
      </c>
      <c r="C30" s="21">
        <v>46483</v>
      </c>
      <c r="D30" s="22">
        <f t="shared" si="3"/>
        <v>-2499</v>
      </c>
      <c r="G30" s="21"/>
      <c r="I30" s="21"/>
    </row>
    <row r="31" spans="1:10" ht="12.75">
      <c r="A31" s="12" t="s">
        <v>8</v>
      </c>
      <c r="B31" s="20">
        <v>8911</v>
      </c>
      <c r="C31" s="21">
        <v>8618</v>
      </c>
      <c r="D31" s="22">
        <f t="shared" si="3"/>
        <v>-293</v>
      </c>
      <c r="E31" s="21"/>
      <c r="F31" s="21"/>
      <c r="G31" s="21"/>
      <c r="I31" s="21"/>
      <c r="J31" s="29"/>
    </row>
    <row r="32" spans="1:9" ht="12.75">
      <c r="A32" s="12" t="s">
        <v>9</v>
      </c>
      <c r="B32" s="29">
        <v>9364</v>
      </c>
      <c r="C32" s="21">
        <v>9037</v>
      </c>
      <c r="D32" s="22">
        <f t="shared" si="3"/>
        <v>-327</v>
      </c>
      <c r="G32" s="21"/>
      <c r="I32" s="21"/>
    </row>
    <row r="33" spans="1:9" ht="12.75">
      <c r="A33" s="12" t="s">
        <v>10</v>
      </c>
      <c r="B33" s="29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11</v>
      </c>
      <c r="B34" s="27">
        <f>SUM(B27:B33)</f>
        <v>129561</v>
      </c>
      <c r="C34" s="27">
        <f>SUM(C27:C33)</f>
        <v>124555</v>
      </c>
      <c r="D34" s="28">
        <f t="shared" si="3"/>
        <v>-5006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14</v>
      </c>
    </row>
    <row r="37" ht="12.75">
      <c r="A37" s="32" t="s">
        <v>15</v>
      </c>
    </row>
    <row r="38" ht="12.75">
      <c r="A38" s="32"/>
    </row>
    <row r="39" ht="12.75">
      <c r="A39" s="32" t="s">
        <v>16</v>
      </c>
    </row>
    <row r="40" ht="12.75">
      <c r="A40" t="s">
        <v>17</v>
      </c>
    </row>
    <row r="41" ht="12.75">
      <c r="A41" s="32"/>
    </row>
    <row r="44" ht="12.75">
      <c r="A44" t="s">
        <v>18</v>
      </c>
    </row>
    <row r="45" ht="12.75">
      <c r="A45" t="s">
        <v>19</v>
      </c>
    </row>
    <row r="46" ht="12.75"/>
    <row r="47" spans="1:3" ht="12.75">
      <c r="A47" t="s">
        <v>20</v>
      </c>
      <c r="B47">
        <v>2007</v>
      </c>
      <c r="C47" t="s">
        <v>21</v>
      </c>
    </row>
    <row r="48" ht="13.5" thickBot="1"/>
    <row r="49" spans="1:16" s="39" customFormat="1" ht="12.75">
      <c r="A49" s="33">
        <v>2007</v>
      </c>
      <c r="B49" s="34" t="str">
        <f>A47</f>
        <v>UGE 1</v>
      </c>
      <c r="C49" s="35"/>
      <c r="D49" s="36"/>
      <c r="E49" s="37" t="str">
        <f>B49</f>
        <v>UGE 1</v>
      </c>
      <c r="F49" s="35"/>
      <c r="G49" s="36"/>
      <c r="H49" s="35" t="str">
        <f>B49</f>
        <v>UGE 1</v>
      </c>
      <c r="I49" s="35"/>
      <c r="J49" s="36"/>
      <c r="K49" s="35" t="str">
        <f>B49</f>
        <v>UGE 1</v>
      </c>
      <c r="L49" s="35"/>
      <c r="M49" s="36"/>
      <c r="N49" s="35" t="str">
        <f>B49</f>
        <v>UGE 1</v>
      </c>
      <c r="O49" s="35"/>
      <c r="P49" s="38"/>
    </row>
    <row r="50" spans="1:16" ht="12.75">
      <c r="A50" s="40"/>
      <c r="B50" s="41" t="s">
        <v>7</v>
      </c>
      <c r="C50" s="42"/>
      <c r="D50" s="42"/>
      <c r="E50" s="43" t="s">
        <v>9</v>
      </c>
      <c r="F50" s="42"/>
      <c r="G50" s="42"/>
      <c r="H50" s="43" t="s">
        <v>4</v>
      </c>
      <c r="I50" s="42"/>
      <c r="J50" s="42"/>
      <c r="K50" s="43" t="s">
        <v>22</v>
      </c>
      <c r="L50" s="42"/>
      <c r="M50" s="42"/>
      <c r="N50" s="43" t="s">
        <v>11</v>
      </c>
      <c r="O50" s="42"/>
      <c r="P50" s="44"/>
    </row>
    <row r="51" spans="1:16" ht="13.5" thickBot="1">
      <c r="A51" s="45" t="s">
        <v>23</v>
      </c>
      <c r="B51" s="46" t="s">
        <v>24</v>
      </c>
      <c r="C51" s="47" t="s">
        <v>25</v>
      </c>
      <c r="D51" s="48" t="s">
        <v>26</v>
      </c>
      <c r="E51" s="47" t="s">
        <v>24</v>
      </c>
      <c r="F51" s="47" t="s">
        <v>25</v>
      </c>
      <c r="G51" s="48" t="s">
        <v>26</v>
      </c>
      <c r="H51" s="47" t="s">
        <v>24</v>
      </c>
      <c r="I51" s="47" t="s">
        <v>25</v>
      </c>
      <c r="J51" s="48" t="s">
        <v>26</v>
      </c>
      <c r="K51" s="47" t="s">
        <v>24</v>
      </c>
      <c r="L51" s="47" t="s">
        <v>25</v>
      </c>
      <c r="M51" s="48" t="s">
        <v>26</v>
      </c>
      <c r="N51" s="47" t="s">
        <v>24</v>
      </c>
      <c r="O51" s="47" t="s">
        <v>25</v>
      </c>
      <c r="P51" s="49" t="s">
        <v>26</v>
      </c>
    </row>
    <row r="52" spans="1:16" ht="12.75">
      <c r="A52" s="40" t="s">
        <v>27</v>
      </c>
      <c r="B52" s="50">
        <f>C52/D52*100</f>
        <v>3.1459424141554173</v>
      </c>
      <c r="C52" s="51">
        <v>96.29729729729732</v>
      </c>
      <c r="D52" s="52">
        <v>3061</v>
      </c>
      <c r="E52" s="50">
        <f>F52/G52*100</f>
        <v>4.020570359981299</v>
      </c>
      <c r="F52" s="51">
        <v>86</v>
      </c>
      <c r="G52" s="52">
        <v>2139</v>
      </c>
      <c r="H52" s="50">
        <f>I52/J52*100</f>
        <v>2.7958993476234855</v>
      </c>
      <c r="I52" s="51">
        <v>60</v>
      </c>
      <c r="J52" s="52">
        <v>2146</v>
      </c>
      <c r="K52" s="50">
        <f>L52/M52*100</f>
        <v>1.628603519281168</v>
      </c>
      <c r="L52" s="51">
        <v>87</v>
      </c>
      <c r="M52" s="53">
        <v>5342</v>
      </c>
      <c r="N52" s="50">
        <f>O52/P52*100</f>
        <v>2.5953443986230873</v>
      </c>
      <c r="O52" s="51">
        <f>L52+I52+F52+C52</f>
        <v>329.2972972972973</v>
      </c>
      <c r="P52" s="54">
        <f>M52+J52+G52+D52</f>
        <v>12688</v>
      </c>
    </row>
    <row r="53" spans="1:16" ht="12.75">
      <c r="A53" s="40" t="s">
        <v>28</v>
      </c>
      <c r="B53" s="50">
        <f aca="true" t="shared" si="4" ref="B53:B65">C53/D53*100</f>
        <v>1.2352263147934692</v>
      </c>
      <c r="C53" s="51">
        <v>38.81081081081081</v>
      </c>
      <c r="D53" s="52">
        <v>3142</v>
      </c>
      <c r="E53" s="50">
        <f aca="true" t="shared" si="5" ref="E53:E65">F53/G53*100</f>
        <v>4.926108374384237</v>
      </c>
      <c r="F53" s="51">
        <v>60</v>
      </c>
      <c r="G53" s="52">
        <v>1218</v>
      </c>
      <c r="H53" s="50">
        <f>I53/J53*100</f>
        <v>1.20817843866171</v>
      </c>
      <c r="I53" s="51">
        <v>13</v>
      </c>
      <c r="J53" s="52">
        <v>1076</v>
      </c>
      <c r="K53" s="50">
        <f aca="true" t="shared" si="6" ref="K53:K65">L53/M53*100</f>
        <v>0.21413276231263384</v>
      </c>
      <c r="L53" s="51">
        <v>2</v>
      </c>
      <c r="M53" s="52">
        <v>934</v>
      </c>
      <c r="N53" s="50">
        <f aca="true" t="shared" si="7" ref="N53:N66">O53/P53*100</f>
        <v>1.7866689295260723</v>
      </c>
      <c r="O53" s="51">
        <f>L53+I53+F53+C53</f>
        <v>113.8108108108108</v>
      </c>
      <c r="P53" s="54">
        <f>M53+J53+G53+D53</f>
        <v>6370</v>
      </c>
    </row>
    <row r="54" spans="1:16" ht="12.75">
      <c r="A54" s="40" t="s">
        <v>29</v>
      </c>
      <c r="B54" s="50">
        <f t="shared" si="4"/>
        <v>2.2865839640252714</v>
      </c>
      <c r="C54" s="51">
        <v>134.40540540540545</v>
      </c>
      <c r="D54" s="52">
        <v>5878</v>
      </c>
      <c r="E54" s="50"/>
      <c r="F54" s="51"/>
      <c r="G54" s="52"/>
      <c r="H54" s="50"/>
      <c r="I54" s="51"/>
      <c r="J54" s="52"/>
      <c r="K54" s="50"/>
      <c r="M54" s="52"/>
      <c r="N54" s="50">
        <f t="shared" si="7"/>
        <v>2.2865839640252714</v>
      </c>
      <c r="O54" s="51">
        <f>F54+C54</f>
        <v>134.40540540540545</v>
      </c>
      <c r="P54" s="54">
        <f>G54+D54</f>
        <v>5878</v>
      </c>
    </row>
    <row r="55" spans="1:16" ht="12.75">
      <c r="A55" s="40" t="s">
        <v>30</v>
      </c>
      <c r="B55" s="50"/>
      <c r="C55" s="51"/>
      <c r="D55" s="52"/>
      <c r="E55" s="50"/>
      <c r="F55" s="51"/>
      <c r="G55" s="52"/>
      <c r="H55" s="50"/>
      <c r="I55" s="51"/>
      <c r="J55" s="52"/>
      <c r="K55" s="50">
        <f t="shared" si="6"/>
        <v>0.47720042417815484</v>
      </c>
      <c r="L55">
        <v>9</v>
      </c>
      <c r="M55" s="52">
        <v>1886</v>
      </c>
      <c r="N55" s="50">
        <f t="shared" si="7"/>
        <v>0.47720042417815484</v>
      </c>
      <c r="O55" s="51">
        <f>L55+F55+C55</f>
        <v>9</v>
      </c>
      <c r="P55" s="54">
        <f>M55+G55+D55</f>
        <v>1886</v>
      </c>
    </row>
    <row r="56" spans="1:16" ht="12.75">
      <c r="A56" s="40" t="s">
        <v>31</v>
      </c>
      <c r="B56" s="50"/>
      <c r="C56" s="51"/>
      <c r="D56" s="52"/>
      <c r="E56" s="50">
        <f t="shared" si="5"/>
        <v>5.857740585774058</v>
      </c>
      <c r="F56" s="51">
        <v>28</v>
      </c>
      <c r="G56" s="52">
        <v>478</v>
      </c>
      <c r="H56" s="50">
        <f>I56/J56*100</f>
        <v>1.288244766505636</v>
      </c>
      <c r="I56" s="51">
        <v>8</v>
      </c>
      <c r="J56" s="52">
        <v>621</v>
      </c>
      <c r="K56" s="50">
        <f t="shared" si="6"/>
        <v>0.6261180679785331</v>
      </c>
      <c r="L56" s="51">
        <v>7</v>
      </c>
      <c r="M56" s="52">
        <v>1118</v>
      </c>
      <c r="N56" s="50">
        <f t="shared" si="7"/>
        <v>1.9395579612088407</v>
      </c>
      <c r="O56" s="51">
        <f aca="true" t="shared" si="8" ref="O56:P66">L56+I56+F56+C56</f>
        <v>43</v>
      </c>
      <c r="P56" s="54">
        <f t="shared" si="8"/>
        <v>2217</v>
      </c>
    </row>
    <row r="57" spans="1:16" ht="12.75">
      <c r="A57" s="40" t="s">
        <v>32</v>
      </c>
      <c r="B57" s="50">
        <f t="shared" si="4"/>
        <v>2.381264759905537</v>
      </c>
      <c r="C57" s="51">
        <v>9.810810810810812</v>
      </c>
      <c r="D57" s="52">
        <v>412</v>
      </c>
      <c r="E57" s="50"/>
      <c r="F57" s="51"/>
      <c r="G57" s="52"/>
      <c r="H57" s="50">
        <f>I57/J57*100</f>
        <v>1.2987012987012987</v>
      </c>
      <c r="I57" s="51">
        <v>1</v>
      </c>
      <c r="J57" s="52">
        <v>77</v>
      </c>
      <c r="K57" s="50">
        <f t="shared" si="6"/>
        <v>0.48543689320388345</v>
      </c>
      <c r="L57" s="51">
        <v>1</v>
      </c>
      <c r="M57" s="52">
        <v>206</v>
      </c>
      <c r="N57" s="50">
        <f t="shared" si="7"/>
        <v>1.6993972389655845</v>
      </c>
      <c r="O57" s="51">
        <f t="shared" si="8"/>
        <v>11.810810810810812</v>
      </c>
      <c r="P57" s="54">
        <f t="shared" si="8"/>
        <v>695</v>
      </c>
    </row>
    <row r="58" spans="1:16" ht="12.75">
      <c r="A58" s="40" t="s">
        <v>33</v>
      </c>
      <c r="B58" s="50">
        <f t="shared" si="4"/>
        <v>2.6117949235941764</v>
      </c>
      <c r="C58" s="51">
        <v>97.83783783783785</v>
      </c>
      <c r="D58" s="52">
        <v>3746</v>
      </c>
      <c r="E58" s="50">
        <f t="shared" si="5"/>
        <v>5.767012687427912</v>
      </c>
      <c r="F58" s="51">
        <v>50</v>
      </c>
      <c r="G58" s="52">
        <v>867</v>
      </c>
      <c r="H58" s="50">
        <f>I58/J58*100</f>
        <v>2.865761689291101</v>
      </c>
      <c r="I58" s="51">
        <v>19</v>
      </c>
      <c r="J58" s="52">
        <v>663</v>
      </c>
      <c r="K58" s="50">
        <f t="shared" si="6"/>
        <v>0.6820566631689402</v>
      </c>
      <c r="L58" s="51">
        <v>13</v>
      </c>
      <c r="M58" s="52">
        <v>1906</v>
      </c>
      <c r="N58" s="50">
        <f t="shared" si="7"/>
        <v>2.504007767165662</v>
      </c>
      <c r="O58" s="51">
        <f t="shared" si="8"/>
        <v>179.83783783783787</v>
      </c>
      <c r="P58" s="54">
        <f t="shared" si="8"/>
        <v>7182</v>
      </c>
    </row>
    <row r="59" spans="1:16" ht="12.75">
      <c r="A59" s="40" t="s">
        <v>34</v>
      </c>
      <c r="B59" s="50">
        <f t="shared" si="4"/>
        <v>3.0439835808963327</v>
      </c>
      <c r="C59" s="51">
        <v>122.45945945945945</v>
      </c>
      <c r="D59" s="52">
        <v>4023</v>
      </c>
      <c r="E59" s="50"/>
      <c r="F59" s="51"/>
      <c r="G59" s="52"/>
      <c r="H59" s="50"/>
      <c r="I59" s="51"/>
      <c r="J59" s="52"/>
      <c r="K59" s="50">
        <f t="shared" si="6"/>
        <v>0.4514672686230248</v>
      </c>
      <c r="L59" s="51">
        <v>4</v>
      </c>
      <c r="M59" s="52">
        <v>886</v>
      </c>
      <c r="N59" s="50">
        <f t="shared" si="7"/>
        <v>2.57607373109512</v>
      </c>
      <c r="O59" s="51">
        <f t="shared" si="8"/>
        <v>126.45945945945945</v>
      </c>
      <c r="P59" s="54">
        <f t="shared" si="8"/>
        <v>4909</v>
      </c>
    </row>
    <row r="60" spans="1:16" ht="12.75">
      <c r="A60" s="40" t="s">
        <v>35</v>
      </c>
      <c r="B60" s="50">
        <f t="shared" si="4"/>
        <v>1.5084657941800799</v>
      </c>
      <c r="C60" s="51">
        <v>48.78378378378378</v>
      </c>
      <c r="D60" s="52">
        <v>3234</v>
      </c>
      <c r="E60" s="50">
        <f t="shared" si="5"/>
        <v>4.540763673890609</v>
      </c>
      <c r="F60" s="51">
        <v>44</v>
      </c>
      <c r="G60" s="52">
        <v>969</v>
      </c>
      <c r="H60" s="50">
        <f>I60/J60*100</f>
        <v>0.4807692307692308</v>
      </c>
      <c r="I60" s="51">
        <v>2</v>
      </c>
      <c r="J60" s="52">
        <v>416</v>
      </c>
      <c r="K60" s="50">
        <f t="shared" si="6"/>
        <v>0.17094017094017094</v>
      </c>
      <c r="L60" s="51">
        <v>2</v>
      </c>
      <c r="M60" s="52">
        <v>1170</v>
      </c>
      <c r="N60" s="50">
        <f t="shared" si="7"/>
        <v>1.6718566899945375</v>
      </c>
      <c r="O60" s="51">
        <f t="shared" si="8"/>
        <v>96.78378378378378</v>
      </c>
      <c r="P60" s="54">
        <f t="shared" si="8"/>
        <v>5789</v>
      </c>
    </row>
    <row r="61" spans="1:16" ht="12.75">
      <c r="A61" s="40" t="s">
        <v>36</v>
      </c>
      <c r="B61" s="50"/>
      <c r="C61" s="51"/>
      <c r="D61" s="52"/>
      <c r="E61" s="50">
        <f t="shared" si="5"/>
        <v>1.7543859649122806</v>
      </c>
      <c r="F61" s="51">
        <v>9</v>
      </c>
      <c r="G61" s="52">
        <v>513</v>
      </c>
      <c r="H61" s="50">
        <f>I61/J61*100</f>
        <v>1.1820330969267139</v>
      </c>
      <c r="I61" s="51">
        <v>5</v>
      </c>
      <c r="J61" s="52">
        <v>423</v>
      </c>
      <c r="K61" s="50">
        <f t="shared" si="6"/>
        <v>0.26666666666666666</v>
      </c>
      <c r="L61" s="51">
        <v>4</v>
      </c>
      <c r="M61" s="52">
        <v>1500</v>
      </c>
      <c r="N61" s="50">
        <f t="shared" si="7"/>
        <v>0.7389162561576355</v>
      </c>
      <c r="O61" s="51">
        <f t="shared" si="8"/>
        <v>18</v>
      </c>
      <c r="P61" s="54">
        <f t="shared" si="8"/>
        <v>2436</v>
      </c>
    </row>
    <row r="62" spans="1:16" ht="12.75">
      <c r="A62" s="40" t="s">
        <v>37</v>
      </c>
      <c r="B62" s="50">
        <f t="shared" si="4"/>
        <v>2.529182879377432</v>
      </c>
      <c r="C62" s="51">
        <v>169</v>
      </c>
      <c r="D62" s="52">
        <v>6682</v>
      </c>
      <c r="E62" s="50">
        <f t="shared" si="5"/>
        <v>1.607142857142857</v>
      </c>
      <c r="F62" s="51">
        <v>9</v>
      </c>
      <c r="G62" s="52">
        <v>560</v>
      </c>
      <c r="H62" s="50"/>
      <c r="I62" s="51"/>
      <c r="J62" s="52"/>
      <c r="K62" s="50">
        <f t="shared" si="6"/>
        <v>0.2352941176470588</v>
      </c>
      <c r="L62" s="51">
        <v>5</v>
      </c>
      <c r="M62" s="52">
        <v>2125</v>
      </c>
      <c r="N62" s="50">
        <f t="shared" si="7"/>
        <v>1.9536671292836552</v>
      </c>
      <c r="O62" s="51">
        <f t="shared" si="8"/>
        <v>183</v>
      </c>
      <c r="P62" s="54">
        <f t="shared" si="8"/>
        <v>9367</v>
      </c>
    </row>
    <row r="63" spans="1:16" ht="12.75">
      <c r="A63" s="40" t="s">
        <v>38</v>
      </c>
      <c r="B63" s="50">
        <f t="shared" si="4"/>
        <v>2.1814704967718876</v>
      </c>
      <c r="C63" s="51">
        <v>127.02702702702702</v>
      </c>
      <c r="D63" s="52">
        <v>5823</v>
      </c>
      <c r="E63" s="50">
        <f t="shared" si="5"/>
        <v>1.6861219195849546</v>
      </c>
      <c r="F63" s="51">
        <v>13</v>
      </c>
      <c r="G63" s="52">
        <v>771</v>
      </c>
      <c r="H63" s="50">
        <f>I63/J63*100</f>
        <v>1.3605442176870748</v>
      </c>
      <c r="I63" s="51">
        <v>8</v>
      </c>
      <c r="J63" s="52">
        <v>588</v>
      </c>
      <c r="K63" s="50">
        <f t="shared" si="6"/>
        <v>0.6242684354272338</v>
      </c>
      <c r="L63" s="51">
        <v>16</v>
      </c>
      <c r="M63" s="52">
        <v>2563</v>
      </c>
      <c r="N63" s="50">
        <f t="shared" si="7"/>
        <v>1.6831916575374761</v>
      </c>
      <c r="O63" s="51">
        <f t="shared" si="8"/>
        <v>164.02702702702703</v>
      </c>
      <c r="P63" s="54">
        <f t="shared" si="8"/>
        <v>9745</v>
      </c>
    </row>
    <row r="64" spans="1:16" ht="12.75">
      <c r="A64" s="40" t="s">
        <v>39</v>
      </c>
      <c r="B64" s="50">
        <f t="shared" si="4"/>
        <v>1.773421891553268</v>
      </c>
      <c r="C64" s="51">
        <v>99.0810810810811</v>
      </c>
      <c r="D64" s="52">
        <v>5587</v>
      </c>
      <c r="E64" s="50">
        <f t="shared" si="5"/>
        <v>3.0206677265500796</v>
      </c>
      <c r="F64" s="51">
        <v>19</v>
      </c>
      <c r="G64" s="52">
        <v>629</v>
      </c>
      <c r="H64" s="50">
        <f>I64/J64*100</f>
        <v>0.2364066193853428</v>
      </c>
      <c r="I64" s="51">
        <v>1</v>
      </c>
      <c r="J64" s="52">
        <v>423</v>
      </c>
      <c r="K64" s="50">
        <f t="shared" si="6"/>
        <v>1.7142857142857144</v>
      </c>
      <c r="L64" s="51">
        <v>12</v>
      </c>
      <c r="M64" s="52">
        <v>700</v>
      </c>
      <c r="N64" s="50">
        <f t="shared" si="7"/>
        <v>1.786089127688801</v>
      </c>
      <c r="O64" s="51">
        <f t="shared" si="8"/>
        <v>131.0810810810811</v>
      </c>
      <c r="P64" s="54">
        <f t="shared" si="8"/>
        <v>7339</v>
      </c>
    </row>
    <row r="65" spans="1:16" s="39" customFormat="1" ht="13.5" thickBot="1">
      <c r="A65" s="45" t="s">
        <v>40</v>
      </c>
      <c r="B65" s="50">
        <f t="shared" si="4"/>
        <v>3.507716091985754</v>
      </c>
      <c r="C65" s="51">
        <v>171.70270270270265</v>
      </c>
      <c r="D65" s="52">
        <v>4895</v>
      </c>
      <c r="E65" s="50">
        <f t="shared" si="5"/>
        <v>6.718924972004479</v>
      </c>
      <c r="F65" s="51">
        <v>60</v>
      </c>
      <c r="G65" s="52">
        <v>893</v>
      </c>
      <c r="H65" s="50">
        <f>I65/J65*100</f>
        <v>1.5965166908563133</v>
      </c>
      <c r="I65" s="51">
        <v>11</v>
      </c>
      <c r="J65" s="52">
        <v>689</v>
      </c>
      <c r="K65" s="50">
        <f t="shared" si="6"/>
        <v>1.2042818911685995</v>
      </c>
      <c r="L65" s="51">
        <v>27</v>
      </c>
      <c r="M65" s="52">
        <v>2242</v>
      </c>
      <c r="N65" s="50">
        <f t="shared" si="7"/>
        <v>3.093275635998425</v>
      </c>
      <c r="O65" s="51">
        <f t="shared" si="8"/>
        <v>269.70270270270265</v>
      </c>
      <c r="P65" s="54">
        <f t="shared" si="8"/>
        <v>8719</v>
      </c>
    </row>
    <row r="66" spans="1:16" ht="13.5" thickBot="1">
      <c r="A66" s="55" t="s">
        <v>41</v>
      </c>
      <c r="B66" s="56">
        <f>C66/D66*100</f>
        <v>2.3991915672745225</v>
      </c>
      <c r="C66" s="57">
        <f>SUM(C52:C65)</f>
        <v>1115.2162162162163</v>
      </c>
      <c r="D66" s="58">
        <f>SUM(D52:D65)</f>
        <v>46483</v>
      </c>
      <c r="E66" s="59">
        <f>F66/G66*100</f>
        <v>4.182804027885361</v>
      </c>
      <c r="F66" s="57">
        <f>SUM(F52:F65)</f>
        <v>378</v>
      </c>
      <c r="G66" s="57">
        <f>SUM(G52:G65)</f>
        <v>9037</v>
      </c>
      <c r="H66" s="59">
        <f>I66/J66*100</f>
        <v>1.7972479640550407</v>
      </c>
      <c r="I66" s="57">
        <f>SUM(I52:I65)</f>
        <v>128</v>
      </c>
      <c r="J66" s="57">
        <f>SUM(J52:J65)</f>
        <v>7122</v>
      </c>
      <c r="K66" s="60">
        <f>L66/M66*100</f>
        <v>0.837098060058464</v>
      </c>
      <c r="L66" s="57">
        <f>SUM(L52:L65)</f>
        <v>189</v>
      </c>
      <c r="M66" s="58">
        <f>SUM(M52:M65)</f>
        <v>22578</v>
      </c>
      <c r="N66" s="59">
        <f t="shared" si="7"/>
        <v>2.124168289387722</v>
      </c>
      <c r="O66" s="57">
        <f t="shared" si="8"/>
        <v>1810.2162162162163</v>
      </c>
      <c r="P66" s="61">
        <f t="shared" si="8"/>
        <v>85220</v>
      </c>
    </row>
    <row r="67" ht="12.75">
      <c r="A67" t="s">
        <v>42</v>
      </c>
    </row>
    <row r="68" spans="1:12" ht="12.75">
      <c r="A68" s="62" t="s">
        <v>43</v>
      </c>
      <c r="L68" s="51"/>
    </row>
    <row r="69" spans="1:12" ht="12.75">
      <c r="A69" s="63" t="s">
        <v>44</v>
      </c>
      <c r="L69" s="51"/>
    </row>
    <row r="70" spans="1:12" ht="12.75">
      <c r="A70" s="63"/>
      <c r="L70" s="51"/>
    </row>
    <row r="71" spans="1:12" ht="12.75">
      <c r="A71" s="62" t="s">
        <v>16</v>
      </c>
      <c r="L71" s="51"/>
    </row>
    <row r="72" spans="1:12" ht="12.75">
      <c r="A72" t="s">
        <v>17</v>
      </c>
      <c r="L72" s="51"/>
    </row>
    <row r="75" ht="13.5" thickBot="1"/>
    <row r="76" spans="1:4" ht="12.75">
      <c r="A76" s="34">
        <v>2007</v>
      </c>
      <c r="B76" s="64" t="s">
        <v>53</v>
      </c>
      <c r="C76" s="35"/>
      <c r="D76" s="38"/>
    </row>
    <row r="77" spans="1:4" ht="12.75">
      <c r="A77" s="41"/>
      <c r="B77" s="43" t="s">
        <v>45</v>
      </c>
      <c r="C77" s="42"/>
      <c r="D77" s="44"/>
    </row>
    <row r="78" spans="1:4" ht="13.5" thickBot="1">
      <c r="A78" s="65" t="s">
        <v>46</v>
      </c>
      <c r="B78" s="47" t="s">
        <v>24</v>
      </c>
      <c r="C78" s="47" t="s">
        <v>25</v>
      </c>
      <c r="D78" s="49" t="s">
        <v>26</v>
      </c>
    </row>
    <row r="79" spans="1:6" ht="12.75">
      <c r="A79" s="66" t="s">
        <v>47</v>
      </c>
      <c r="B79" s="50">
        <f aca="true" t="shared" si="9" ref="B79:B84">C79/D79*100</f>
        <v>9.896049896049897</v>
      </c>
      <c r="C79" s="51">
        <v>714</v>
      </c>
      <c r="D79" s="54">
        <v>7215</v>
      </c>
      <c r="E79" s="67"/>
      <c r="F79" s="67"/>
    </row>
    <row r="80" spans="1:6" ht="12.75">
      <c r="A80" s="66" t="s">
        <v>48</v>
      </c>
      <c r="B80" s="50">
        <f t="shared" si="9"/>
        <v>7.637370645678472</v>
      </c>
      <c r="C80" s="51">
        <v>524</v>
      </c>
      <c r="D80" s="54">
        <v>6861</v>
      </c>
      <c r="E80" s="67"/>
      <c r="F80" s="67"/>
    </row>
    <row r="81" spans="1:6" ht="12.75">
      <c r="A81" s="66" t="s">
        <v>49</v>
      </c>
      <c r="B81" s="50">
        <f t="shared" si="9"/>
        <v>9.41216834400732</v>
      </c>
      <c r="C81" s="51">
        <v>823</v>
      </c>
      <c r="D81" s="54">
        <v>8744</v>
      </c>
      <c r="E81" s="67"/>
      <c r="F81" s="67"/>
    </row>
    <row r="82" spans="1:6" ht="12.75">
      <c r="A82" s="66" t="s">
        <v>50</v>
      </c>
      <c r="B82" s="50">
        <f t="shared" si="9"/>
        <v>9.016680275282866</v>
      </c>
      <c r="C82" s="51">
        <v>773</v>
      </c>
      <c r="D82" s="54">
        <v>8573</v>
      </c>
      <c r="E82" s="67"/>
      <c r="F82" s="67"/>
    </row>
    <row r="83" spans="1:6" ht="13.5" thickBot="1">
      <c r="A83" s="66" t="s">
        <v>51</v>
      </c>
      <c r="B83" s="50">
        <f t="shared" si="9"/>
        <v>13.303932377802278</v>
      </c>
      <c r="C83" s="51">
        <v>724</v>
      </c>
      <c r="D83" s="54">
        <v>5442</v>
      </c>
      <c r="E83" s="67"/>
      <c r="F83" s="67"/>
    </row>
    <row r="84" spans="1:10" ht="13.5" thickBot="1">
      <c r="A84" s="68" t="s">
        <v>41</v>
      </c>
      <c r="B84" s="59">
        <f t="shared" si="9"/>
        <v>9.659291434776707</v>
      </c>
      <c r="C84" s="57">
        <f>SUM(C79:C83)</f>
        <v>3558</v>
      </c>
      <c r="D84" s="61">
        <f>SUM(D79:D83)</f>
        <v>36835</v>
      </c>
      <c r="E84" s="67"/>
      <c r="F84" s="67"/>
      <c r="G84" s="67"/>
      <c r="J84" s="67"/>
    </row>
    <row r="85" spans="1:8" ht="12.75">
      <c r="A85" t="s">
        <v>52</v>
      </c>
      <c r="H85" s="67"/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0"/>
  <dimension ref="A1:P85"/>
  <sheetViews>
    <sheetView workbookViewId="0" topLeftCell="A34">
      <selection activeCell="K73" sqref="J73:K73"/>
    </sheetView>
  </sheetViews>
  <sheetFormatPr defaultColWidth="9.140625" defaultRowHeight="12.75"/>
  <cols>
    <col min="1" max="1" width="22.851562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93</v>
      </c>
      <c r="B1" s="2"/>
      <c r="C1" s="2"/>
      <c r="D1" s="3"/>
    </row>
    <row r="2" spans="1:4" ht="15.75">
      <c r="A2" s="5" t="s">
        <v>1</v>
      </c>
      <c r="B2" s="6"/>
      <c r="C2" s="6"/>
      <c r="D2" s="7"/>
    </row>
    <row r="3" spans="1:4" ht="12.75">
      <c r="A3" s="8" t="s">
        <v>2</v>
      </c>
      <c r="B3" s="9"/>
      <c r="C3" s="10"/>
      <c r="D3" s="11"/>
    </row>
    <row r="4" spans="1:4" ht="12.75">
      <c r="A4" s="12"/>
      <c r="B4" s="10">
        <v>2006</v>
      </c>
      <c r="C4" s="10">
        <v>2007</v>
      </c>
      <c r="D4" s="13" t="s">
        <v>3</v>
      </c>
    </row>
    <row r="5" spans="1:4" ht="12.75">
      <c r="A5" s="12" t="s">
        <v>4</v>
      </c>
      <c r="B5" s="14">
        <f aca="true" t="shared" si="0" ref="B5:C12">B16/B27*100</f>
        <v>2.1119911074058635</v>
      </c>
      <c r="C5" s="14">
        <f t="shared" si="0"/>
        <v>1.5026935072299403</v>
      </c>
      <c r="D5" s="15">
        <f aca="true" t="shared" si="1" ref="D5:D12">C5-B5</f>
        <v>-0.6092976001759232</v>
      </c>
    </row>
    <row r="6" spans="1:4" ht="12.75">
      <c r="A6" s="12" t="s">
        <v>5</v>
      </c>
      <c r="B6" s="14">
        <f t="shared" si="0"/>
        <v>1.5427404284907218</v>
      </c>
      <c r="C6" s="14">
        <f t="shared" si="0"/>
        <v>0.6778753957989565</v>
      </c>
      <c r="D6" s="15">
        <f t="shared" si="1"/>
        <v>-0.8648650326917653</v>
      </c>
    </row>
    <row r="7" spans="1:4" ht="12.75">
      <c r="A7" s="12" t="s">
        <v>6</v>
      </c>
      <c r="B7" s="14">
        <f t="shared" si="0"/>
        <v>6.581264459100169</v>
      </c>
      <c r="C7" s="14">
        <f t="shared" si="0"/>
        <v>5.533399800598205</v>
      </c>
      <c r="D7" s="15">
        <f t="shared" si="1"/>
        <v>-1.0478646585019646</v>
      </c>
    </row>
    <row r="8" spans="1:4" ht="12.75">
      <c r="A8" s="12" t="s">
        <v>7</v>
      </c>
      <c r="B8" s="14">
        <f t="shared" si="0"/>
        <v>2.5311211914082725</v>
      </c>
      <c r="C8" s="14">
        <f t="shared" si="0"/>
        <v>1.6895482247814866</v>
      </c>
      <c r="D8" s="15">
        <f t="shared" si="1"/>
        <v>-0.8415729666267859</v>
      </c>
    </row>
    <row r="9" spans="1:4" ht="12.75">
      <c r="A9" s="12" t="s">
        <v>8</v>
      </c>
      <c r="B9" s="14">
        <f t="shared" si="0"/>
        <v>3.0077728962487327</v>
      </c>
      <c r="C9" s="14">
        <f t="shared" si="0"/>
        <v>3.689655172413793</v>
      </c>
      <c r="D9" s="15">
        <f t="shared" si="1"/>
        <v>0.6818822761650605</v>
      </c>
    </row>
    <row r="10" spans="1:4" ht="12.75">
      <c r="A10" s="12" t="s">
        <v>9</v>
      </c>
      <c r="B10" s="14">
        <f t="shared" si="0"/>
        <v>2.360840372536279</v>
      </c>
      <c r="C10" s="14">
        <f t="shared" si="0"/>
        <v>1.6857720836142953</v>
      </c>
      <c r="D10" s="15">
        <f t="shared" si="1"/>
        <v>-0.6750682889219839</v>
      </c>
    </row>
    <row r="11" spans="1:4" ht="12.75">
      <c r="A11" s="12" t="s">
        <v>10</v>
      </c>
      <c r="B11" s="14">
        <f t="shared" si="0"/>
        <v>2.7</v>
      </c>
      <c r="C11" s="14">
        <v>1.6</v>
      </c>
      <c r="D11" s="15">
        <f t="shared" si="1"/>
        <v>-1.1</v>
      </c>
    </row>
    <row r="12" spans="1:4" ht="12.75">
      <c r="A12" s="8" t="s">
        <v>11</v>
      </c>
      <c r="B12" s="16">
        <f t="shared" si="0"/>
        <v>3.2699771199212866</v>
      </c>
      <c r="C12" s="17">
        <f>C23/C34*100</f>
        <v>2.5063426142882537</v>
      </c>
      <c r="D12" s="18">
        <f t="shared" si="1"/>
        <v>-0.7636345056330329</v>
      </c>
    </row>
    <row r="13" spans="1:4" ht="12.75">
      <c r="A13" s="19"/>
      <c r="B13" s="6"/>
      <c r="C13" s="6"/>
      <c r="D13" s="7"/>
    </row>
    <row r="14" spans="1:4" ht="12.75">
      <c r="A14" s="8" t="s">
        <v>12</v>
      </c>
      <c r="B14" s="10"/>
      <c r="C14" s="10"/>
      <c r="D14" s="11"/>
    </row>
    <row r="15" spans="1:4" ht="12.75">
      <c r="A15" s="12"/>
      <c r="B15" s="10">
        <f>B4</f>
        <v>2006</v>
      </c>
      <c r="C15" s="10">
        <f>C4</f>
        <v>2007</v>
      </c>
      <c r="D15" s="13" t="s">
        <v>3</v>
      </c>
    </row>
    <row r="16" spans="1:4" ht="12.75">
      <c r="A16" s="12" t="s">
        <v>4</v>
      </c>
      <c r="B16" s="21">
        <v>152</v>
      </c>
      <c r="C16" s="21">
        <v>106</v>
      </c>
      <c r="D16" s="22">
        <f>C16-B16</f>
        <v>-46</v>
      </c>
    </row>
    <row r="17" spans="1:4" ht="12.75">
      <c r="A17" s="12" t="s">
        <v>5</v>
      </c>
      <c r="B17" s="21">
        <v>355</v>
      </c>
      <c r="C17" s="21">
        <v>152</v>
      </c>
      <c r="D17" s="22">
        <f aca="true" t="shared" si="2" ref="D17:D23">C17-B17</f>
        <v>-203</v>
      </c>
    </row>
    <row r="18" spans="1:10" ht="12.75">
      <c r="A18" s="12" t="s">
        <v>6</v>
      </c>
      <c r="B18" s="21">
        <v>1906</v>
      </c>
      <c r="C18" s="21">
        <v>1554</v>
      </c>
      <c r="D18" s="22">
        <f t="shared" si="2"/>
        <v>-352</v>
      </c>
      <c r="G18" s="21"/>
      <c r="I18" s="21"/>
      <c r="J18" s="20"/>
    </row>
    <row r="19" spans="1:9" ht="12.75">
      <c r="A19" s="12" t="s">
        <v>7</v>
      </c>
      <c r="B19" s="21">
        <v>1222</v>
      </c>
      <c r="C19" s="21">
        <v>779</v>
      </c>
      <c r="D19" s="22">
        <f t="shared" si="2"/>
        <v>-443</v>
      </c>
      <c r="G19" s="21"/>
      <c r="I19" s="21"/>
    </row>
    <row r="20" spans="1:10" ht="12.75">
      <c r="A20" s="12" t="s">
        <v>8</v>
      </c>
      <c r="B20" s="21">
        <v>267</v>
      </c>
      <c r="C20" s="21">
        <v>321</v>
      </c>
      <c r="D20" s="22">
        <f t="shared" si="2"/>
        <v>54</v>
      </c>
      <c r="E20" s="21"/>
      <c r="F20" s="21"/>
      <c r="J20" s="20"/>
    </row>
    <row r="21" spans="1:6" ht="12.75">
      <c r="A21" s="12" t="s">
        <v>9</v>
      </c>
      <c r="B21" s="24">
        <v>218</v>
      </c>
      <c r="C21" s="24">
        <v>150</v>
      </c>
      <c r="D21" s="22">
        <f t="shared" si="2"/>
        <v>-68</v>
      </c>
      <c r="F21" s="21"/>
    </row>
    <row r="22" spans="1:4" ht="12.75">
      <c r="A22" s="12" t="s">
        <v>10</v>
      </c>
      <c r="B22" s="26">
        <v>67.5</v>
      </c>
      <c r="C22" s="26">
        <f>C11*C33/100</f>
        <v>40</v>
      </c>
      <c r="D22" s="22">
        <f t="shared" si="2"/>
        <v>-27.5</v>
      </c>
    </row>
    <row r="23" spans="1:9" ht="12.75">
      <c r="A23" s="8" t="s">
        <v>11</v>
      </c>
      <c r="B23" s="27">
        <f>SUM(B16:B22)</f>
        <v>4187.5</v>
      </c>
      <c r="C23" s="27">
        <f>SUM(C16:C22)</f>
        <v>3102</v>
      </c>
      <c r="D23" s="28">
        <f t="shared" si="2"/>
        <v>-1085.5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13</v>
      </c>
      <c r="B25" s="10"/>
      <c r="C25" s="10"/>
      <c r="D25" s="11"/>
    </row>
    <row r="26" spans="1:4" ht="12.75">
      <c r="A26" s="12"/>
      <c r="B26" s="10">
        <f>B4</f>
        <v>2006</v>
      </c>
      <c r="C26" s="10">
        <f>C4</f>
        <v>2007</v>
      </c>
      <c r="D26" s="13" t="s">
        <v>3</v>
      </c>
    </row>
    <row r="27" spans="1:9" ht="12.75">
      <c r="A27" s="12" t="s">
        <v>4</v>
      </c>
      <c r="B27" s="21">
        <v>7197</v>
      </c>
      <c r="C27" s="21">
        <v>7054</v>
      </c>
      <c r="D27" s="22">
        <f aca="true" t="shared" si="3" ref="D27:D34">C27-B27</f>
        <v>-143</v>
      </c>
      <c r="G27" s="21"/>
      <c r="I27" s="21"/>
    </row>
    <row r="28" spans="1:9" ht="12.75">
      <c r="A28" s="12" t="s">
        <v>5</v>
      </c>
      <c r="B28" s="21">
        <v>23011</v>
      </c>
      <c r="C28" s="21">
        <v>22423</v>
      </c>
      <c r="D28" s="22">
        <f t="shared" si="3"/>
        <v>-588</v>
      </c>
      <c r="G28" s="21"/>
      <c r="I28" s="21"/>
    </row>
    <row r="29" spans="1:10" ht="12.75">
      <c r="A29" s="12" t="s">
        <v>6</v>
      </c>
      <c r="B29" s="21">
        <v>28961</v>
      </c>
      <c r="C29" s="21">
        <v>28084</v>
      </c>
      <c r="D29" s="22">
        <f t="shared" si="3"/>
        <v>-877</v>
      </c>
      <c r="G29" s="21"/>
      <c r="I29" s="21"/>
      <c r="J29" s="29"/>
    </row>
    <row r="30" spans="1:9" ht="12.75">
      <c r="A30" s="12" t="s">
        <v>7</v>
      </c>
      <c r="B30" s="21">
        <v>48279</v>
      </c>
      <c r="C30" s="21">
        <v>46107</v>
      </c>
      <c r="D30" s="22">
        <f t="shared" si="3"/>
        <v>-2172</v>
      </c>
      <c r="G30" s="21"/>
      <c r="I30" s="21"/>
    </row>
    <row r="31" spans="1:10" ht="12.75">
      <c r="A31" s="12" t="s">
        <v>8</v>
      </c>
      <c r="B31" s="21">
        <v>8877</v>
      </c>
      <c r="C31" s="21">
        <v>8700</v>
      </c>
      <c r="D31" s="22">
        <f t="shared" si="3"/>
        <v>-177</v>
      </c>
      <c r="E31" s="21"/>
      <c r="F31" s="21"/>
      <c r="G31" s="21"/>
      <c r="I31" s="21"/>
      <c r="J31" s="29"/>
    </row>
    <row r="32" spans="1:9" ht="12.75">
      <c r="A32" s="12" t="s">
        <v>9</v>
      </c>
      <c r="B32" s="21">
        <v>9234</v>
      </c>
      <c r="C32" s="21">
        <v>8898</v>
      </c>
      <c r="D32" s="22">
        <f t="shared" si="3"/>
        <v>-336</v>
      </c>
      <c r="G32" s="21"/>
      <c r="I32" s="21"/>
    </row>
    <row r="33" spans="1:9" ht="12.75">
      <c r="A33" s="12" t="s">
        <v>10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11</v>
      </c>
      <c r="B34" s="27">
        <f>SUM(B27:B33)</f>
        <v>128059</v>
      </c>
      <c r="C34" s="27">
        <f>SUM(C27:C33)</f>
        <v>123766</v>
      </c>
      <c r="D34" s="28">
        <f t="shared" si="3"/>
        <v>-4293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14</v>
      </c>
    </row>
    <row r="37" ht="12.75">
      <c r="A37" s="32" t="s">
        <v>15</v>
      </c>
    </row>
    <row r="38" ht="12.75">
      <c r="A38" s="32"/>
    </row>
    <row r="39" ht="12.75">
      <c r="A39" s="32" t="s">
        <v>16</v>
      </c>
    </row>
    <row r="40" ht="12.75">
      <c r="A40" t="s">
        <v>94</v>
      </c>
    </row>
    <row r="41" ht="12.75">
      <c r="A41" s="32"/>
    </row>
    <row r="44" ht="12.75">
      <c r="A44" t="s">
        <v>18</v>
      </c>
    </row>
    <row r="45" ht="12.75">
      <c r="A45" t="s">
        <v>19</v>
      </c>
    </row>
    <row r="46" ht="12.75"/>
    <row r="47" spans="1:3" ht="12.75">
      <c r="A47" t="s">
        <v>95</v>
      </c>
      <c r="B47">
        <v>2007</v>
      </c>
      <c r="C47" t="s">
        <v>21</v>
      </c>
    </row>
    <row r="48" ht="13.5" thickBot="1"/>
    <row r="49" spans="1:16" s="39" customFormat="1" ht="12.75">
      <c r="A49" s="33">
        <v>2007</v>
      </c>
      <c r="B49" s="34" t="str">
        <f>A47</f>
        <v>UGE 19</v>
      </c>
      <c r="C49" s="35"/>
      <c r="D49" s="36"/>
      <c r="E49" s="37" t="str">
        <f>B49</f>
        <v>UGE 19</v>
      </c>
      <c r="F49" s="35"/>
      <c r="G49" s="36"/>
      <c r="H49" s="35" t="str">
        <f>B49</f>
        <v>UGE 19</v>
      </c>
      <c r="I49" s="35"/>
      <c r="J49" s="36"/>
      <c r="K49" s="35" t="str">
        <f>B49</f>
        <v>UGE 19</v>
      </c>
      <c r="L49" s="35"/>
      <c r="M49" s="36"/>
      <c r="N49" s="35" t="str">
        <f>B49</f>
        <v>UGE 19</v>
      </c>
      <c r="O49" s="35"/>
      <c r="P49" s="38"/>
    </row>
    <row r="50" spans="1:16" ht="12.75">
      <c r="A50" s="40"/>
      <c r="B50" s="41" t="s">
        <v>7</v>
      </c>
      <c r="C50" s="42"/>
      <c r="D50" s="42"/>
      <c r="E50" s="43" t="s">
        <v>9</v>
      </c>
      <c r="F50" s="42"/>
      <c r="G50" s="42"/>
      <c r="H50" s="43" t="s">
        <v>4</v>
      </c>
      <c r="I50" s="42"/>
      <c r="J50" s="42"/>
      <c r="K50" s="43" t="s">
        <v>22</v>
      </c>
      <c r="L50" s="42"/>
      <c r="M50" s="42"/>
      <c r="N50" s="43" t="s">
        <v>11</v>
      </c>
      <c r="O50" s="42"/>
      <c r="P50" s="44"/>
    </row>
    <row r="51" spans="1:16" ht="13.5" thickBot="1">
      <c r="A51" s="45" t="s">
        <v>23</v>
      </c>
      <c r="B51" s="46" t="s">
        <v>24</v>
      </c>
      <c r="C51" s="47" t="s">
        <v>25</v>
      </c>
      <c r="D51" s="48" t="s">
        <v>26</v>
      </c>
      <c r="E51" s="47" t="s">
        <v>24</v>
      </c>
      <c r="F51" s="47" t="s">
        <v>25</v>
      </c>
      <c r="G51" s="48" t="s">
        <v>26</v>
      </c>
      <c r="H51" s="47" t="s">
        <v>24</v>
      </c>
      <c r="I51" s="47" t="s">
        <v>25</v>
      </c>
      <c r="J51" s="48" t="s">
        <v>26</v>
      </c>
      <c r="K51" s="47" t="s">
        <v>24</v>
      </c>
      <c r="L51" s="47" t="s">
        <v>25</v>
      </c>
      <c r="M51" s="48" t="s">
        <v>26</v>
      </c>
      <c r="N51" s="47" t="s">
        <v>24</v>
      </c>
      <c r="O51" s="47" t="s">
        <v>25</v>
      </c>
      <c r="P51" s="49" t="s">
        <v>26</v>
      </c>
    </row>
    <row r="52" spans="1:16" ht="12.75">
      <c r="A52" s="40" t="s">
        <v>27</v>
      </c>
      <c r="B52" s="50">
        <f>C52/D52*100</f>
        <v>3.523273993072651</v>
      </c>
      <c r="C52" s="51">
        <v>110.24324324324326</v>
      </c>
      <c r="D52" s="52">
        <v>3129</v>
      </c>
      <c r="E52" s="50">
        <f>F52/G52*100</f>
        <v>2.403846153846154</v>
      </c>
      <c r="F52" s="51">
        <v>50</v>
      </c>
      <c r="G52" s="52">
        <v>2080</v>
      </c>
      <c r="H52" s="50">
        <f>I52/J52*100</f>
        <v>2.6785714285714284</v>
      </c>
      <c r="I52" s="51">
        <v>57</v>
      </c>
      <c r="J52" s="52">
        <v>2128</v>
      </c>
      <c r="K52" s="50">
        <f>L52/M52*100</f>
        <v>1.3836239575435938</v>
      </c>
      <c r="L52" s="51">
        <v>73</v>
      </c>
      <c r="M52" s="53">
        <v>5276</v>
      </c>
      <c r="N52" s="50">
        <f>O52/P52*100</f>
        <v>2.301143607732048</v>
      </c>
      <c r="O52" s="51">
        <f>L52+I52+F52+C52</f>
        <v>290.2432432432432</v>
      </c>
      <c r="P52" s="54">
        <f>M52+J52+G52+D52</f>
        <v>12613</v>
      </c>
    </row>
    <row r="53" spans="1:16" ht="12.75">
      <c r="A53" s="40" t="s">
        <v>28</v>
      </c>
      <c r="B53" s="50">
        <f aca="true" t="shared" si="4" ref="B53:B65">C53/D53*100</f>
        <v>1.3426943920217462</v>
      </c>
      <c r="C53" s="51">
        <v>41.91891891891892</v>
      </c>
      <c r="D53" s="52">
        <v>3122</v>
      </c>
      <c r="E53" s="50">
        <f aca="true" t="shared" si="5" ref="E53:E65">F53/G53*100</f>
        <v>1.9785655399835118</v>
      </c>
      <c r="F53" s="51">
        <v>24</v>
      </c>
      <c r="G53" s="52">
        <v>1213</v>
      </c>
      <c r="H53" s="50">
        <f>I53/J53*100</f>
        <v>1.4218009478672986</v>
      </c>
      <c r="I53" s="51">
        <v>15</v>
      </c>
      <c r="J53" s="52">
        <v>1055</v>
      </c>
      <c r="K53" s="50">
        <f aca="true" t="shared" si="6" ref="K53:K65">L53/M53*100</f>
        <v>0.32537960954446854</v>
      </c>
      <c r="L53" s="51">
        <v>3</v>
      </c>
      <c r="M53" s="52">
        <v>922</v>
      </c>
      <c r="N53" s="50">
        <f aca="true" t="shared" si="7" ref="N53:N66">O53/P53*100</f>
        <v>1.3295139245709586</v>
      </c>
      <c r="O53" s="51">
        <f>L53+I53+F53+C53</f>
        <v>83.91891891891892</v>
      </c>
      <c r="P53" s="54">
        <f>M53+J53+G53+D53</f>
        <v>6312</v>
      </c>
    </row>
    <row r="54" spans="1:16" ht="12.75">
      <c r="A54" s="40" t="s">
        <v>29</v>
      </c>
      <c r="B54" s="50">
        <f t="shared" si="4"/>
        <v>1.9307023286262037</v>
      </c>
      <c r="C54" s="51">
        <v>111.59459459459458</v>
      </c>
      <c r="D54" s="52">
        <v>5780</v>
      </c>
      <c r="E54" s="50"/>
      <c r="F54" s="51"/>
      <c r="G54" s="52"/>
      <c r="H54" s="50"/>
      <c r="I54" s="51"/>
      <c r="J54" s="52"/>
      <c r="K54" s="50"/>
      <c r="M54" s="52"/>
      <c r="N54" s="50">
        <f t="shared" si="7"/>
        <v>1.9307023286262037</v>
      </c>
      <c r="O54" s="51">
        <f>F54+C54</f>
        <v>111.59459459459458</v>
      </c>
      <c r="P54" s="54">
        <f>G54+D54</f>
        <v>5780</v>
      </c>
    </row>
    <row r="55" spans="1:16" ht="12.75">
      <c r="A55" s="40" t="s">
        <v>30</v>
      </c>
      <c r="B55" s="50"/>
      <c r="C55" s="51"/>
      <c r="D55" s="52"/>
      <c r="E55" s="50"/>
      <c r="F55" s="51"/>
      <c r="G55" s="52"/>
      <c r="H55" s="50"/>
      <c r="I55" s="51"/>
      <c r="J55" s="52"/>
      <c r="K55" s="50">
        <f t="shared" si="6"/>
        <v>0.4744333157617291</v>
      </c>
      <c r="L55">
        <v>9</v>
      </c>
      <c r="M55" s="52">
        <v>1897</v>
      </c>
      <c r="N55" s="50">
        <f t="shared" si="7"/>
        <v>0.4744333157617291</v>
      </c>
      <c r="O55" s="51">
        <f>L55+F55+C55</f>
        <v>9</v>
      </c>
      <c r="P55" s="54">
        <f>M55+G55+D55</f>
        <v>1897</v>
      </c>
    </row>
    <row r="56" spans="1:16" ht="12.75">
      <c r="A56" s="40" t="s">
        <v>31</v>
      </c>
      <c r="B56" s="50"/>
      <c r="C56" s="51"/>
      <c r="D56" s="52"/>
      <c r="E56" s="50">
        <f t="shared" si="5"/>
        <v>1.4957264957264957</v>
      </c>
      <c r="F56" s="51">
        <v>7</v>
      </c>
      <c r="G56" s="52">
        <v>468</v>
      </c>
      <c r="H56" s="50">
        <f>I56/J56*100</f>
        <v>0.31746031746031744</v>
      </c>
      <c r="I56" s="51">
        <v>2</v>
      </c>
      <c r="J56" s="52">
        <v>630</v>
      </c>
      <c r="K56" s="50">
        <f t="shared" si="6"/>
        <v>0.45167118337850043</v>
      </c>
      <c r="L56" s="51">
        <v>5</v>
      </c>
      <c r="M56" s="52">
        <v>1107</v>
      </c>
      <c r="N56" s="50">
        <f t="shared" si="7"/>
        <v>0.6349206349206349</v>
      </c>
      <c r="O56" s="51">
        <f aca="true" t="shared" si="8" ref="O56:P66">L56+I56+F56+C56</f>
        <v>14</v>
      </c>
      <c r="P56" s="54">
        <f t="shared" si="8"/>
        <v>2205</v>
      </c>
    </row>
    <row r="57" spans="1:16" ht="12.75">
      <c r="A57" s="40" t="s">
        <v>32</v>
      </c>
      <c r="B57" s="50">
        <f t="shared" si="4"/>
        <v>1.4742014742014742</v>
      </c>
      <c r="C57" s="51">
        <v>6.162162162162162</v>
      </c>
      <c r="D57" s="52">
        <v>418</v>
      </c>
      <c r="E57" s="50"/>
      <c r="F57" s="51"/>
      <c r="G57" s="52"/>
      <c r="H57" s="50">
        <f>I57/J57*100</f>
        <v>3.9473684210526314</v>
      </c>
      <c r="I57" s="51">
        <v>3</v>
      </c>
      <c r="J57" s="52">
        <v>76</v>
      </c>
      <c r="K57" s="50">
        <f t="shared" si="6"/>
        <v>0.4830917874396135</v>
      </c>
      <c r="L57" s="51">
        <v>1</v>
      </c>
      <c r="M57" s="52">
        <v>207</v>
      </c>
      <c r="N57" s="50">
        <f t="shared" si="7"/>
        <v>1.449666499595173</v>
      </c>
      <c r="O57" s="51">
        <f t="shared" si="8"/>
        <v>10.162162162162161</v>
      </c>
      <c r="P57" s="54">
        <f t="shared" si="8"/>
        <v>701</v>
      </c>
    </row>
    <row r="58" spans="1:16" ht="12.75">
      <c r="A58" s="40" t="s">
        <v>33</v>
      </c>
      <c r="B58" s="50">
        <f t="shared" si="4"/>
        <v>1.7251449180136376</v>
      </c>
      <c r="C58" s="51">
        <v>63.86486486486487</v>
      </c>
      <c r="D58" s="52">
        <v>3702</v>
      </c>
      <c r="E58" s="50">
        <f t="shared" si="5"/>
        <v>1.2895662368112544</v>
      </c>
      <c r="F58" s="51">
        <v>11</v>
      </c>
      <c r="G58" s="52">
        <v>853</v>
      </c>
      <c r="H58" s="50">
        <f>I58/J58*100</f>
        <v>1.355421686746988</v>
      </c>
      <c r="I58" s="51">
        <v>9</v>
      </c>
      <c r="J58" s="52">
        <v>664</v>
      </c>
      <c r="K58" s="50">
        <f t="shared" si="6"/>
        <v>0.8881922675026124</v>
      </c>
      <c r="L58" s="51">
        <v>17</v>
      </c>
      <c r="M58" s="52">
        <v>1914</v>
      </c>
      <c r="N58" s="50">
        <f t="shared" si="7"/>
        <v>1.4140595102322286</v>
      </c>
      <c r="O58" s="51">
        <f t="shared" si="8"/>
        <v>100.86486486486487</v>
      </c>
      <c r="P58" s="54">
        <f t="shared" si="8"/>
        <v>7133</v>
      </c>
    </row>
    <row r="59" spans="1:16" ht="12.75">
      <c r="A59" s="40" t="s">
        <v>34</v>
      </c>
      <c r="B59" s="50">
        <f t="shared" si="4"/>
        <v>1.3688287356161126</v>
      </c>
      <c r="C59" s="51">
        <v>52.91891891891892</v>
      </c>
      <c r="D59" s="52">
        <v>3866</v>
      </c>
      <c r="E59" s="50"/>
      <c r="F59" s="51"/>
      <c r="G59" s="52"/>
      <c r="H59" s="50"/>
      <c r="I59" s="51"/>
      <c r="J59" s="52"/>
      <c r="K59" s="50">
        <f t="shared" si="6"/>
        <v>0.23228803716608595</v>
      </c>
      <c r="L59" s="51">
        <v>2</v>
      </c>
      <c r="M59" s="52">
        <v>861</v>
      </c>
      <c r="N59" s="50">
        <f t="shared" si="7"/>
        <v>1.1618133894419065</v>
      </c>
      <c r="O59" s="51">
        <f t="shared" si="8"/>
        <v>54.91891891891892</v>
      </c>
      <c r="P59" s="54">
        <f t="shared" si="8"/>
        <v>4727</v>
      </c>
    </row>
    <row r="60" spans="1:16" ht="12.75">
      <c r="A60" s="40" t="s">
        <v>35</v>
      </c>
      <c r="B60" s="50">
        <f t="shared" si="4"/>
        <v>0.8577638411892556</v>
      </c>
      <c r="C60" s="51">
        <v>27.94594594594595</v>
      </c>
      <c r="D60" s="52">
        <v>3258</v>
      </c>
      <c r="E60" s="50">
        <f t="shared" si="5"/>
        <v>2.0964360587002098</v>
      </c>
      <c r="F60" s="51">
        <v>20</v>
      </c>
      <c r="G60" s="52">
        <v>954</v>
      </c>
      <c r="H60" s="50">
        <f>I60/J60*100</f>
        <v>0.7425742574257426</v>
      </c>
      <c r="I60" s="51">
        <v>3</v>
      </c>
      <c r="J60" s="52">
        <v>404</v>
      </c>
      <c r="K60" s="50">
        <f t="shared" si="6"/>
        <v>0.17316017316017315</v>
      </c>
      <c r="L60" s="51">
        <v>2</v>
      </c>
      <c r="M60" s="52">
        <v>1155</v>
      </c>
      <c r="N60" s="50">
        <f t="shared" si="7"/>
        <v>0.9174483788935359</v>
      </c>
      <c r="O60" s="51">
        <f t="shared" si="8"/>
        <v>52.94594594594595</v>
      </c>
      <c r="P60" s="54">
        <f t="shared" si="8"/>
        <v>5771</v>
      </c>
    </row>
    <row r="61" spans="1:16" ht="12.75">
      <c r="A61" s="40" t="s">
        <v>36</v>
      </c>
      <c r="B61" s="50"/>
      <c r="C61" s="51"/>
      <c r="D61" s="52"/>
      <c r="E61" s="50">
        <f t="shared" si="5"/>
        <v>0.984251968503937</v>
      </c>
      <c r="F61" s="51">
        <v>5</v>
      </c>
      <c r="G61" s="52">
        <v>508</v>
      </c>
      <c r="H61" s="50">
        <f>I61/J61*100</f>
        <v>0.24271844660194172</v>
      </c>
      <c r="I61" s="51">
        <v>1</v>
      </c>
      <c r="J61" s="52">
        <v>412</v>
      </c>
      <c r="K61" s="50">
        <f t="shared" si="6"/>
        <v>0.6085192697768762</v>
      </c>
      <c r="L61" s="51">
        <v>9</v>
      </c>
      <c r="M61" s="52">
        <v>1479</v>
      </c>
      <c r="N61" s="50">
        <f t="shared" si="7"/>
        <v>0.6252605252188412</v>
      </c>
      <c r="O61" s="51">
        <f t="shared" si="8"/>
        <v>15</v>
      </c>
      <c r="P61" s="54">
        <f t="shared" si="8"/>
        <v>2399</v>
      </c>
    </row>
    <row r="62" spans="1:16" ht="12.75">
      <c r="A62" s="40" t="s">
        <v>37</v>
      </c>
      <c r="B62" s="50">
        <f t="shared" si="4"/>
        <v>1.50273056139359</v>
      </c>
      <c r="C62" s="51">
        <v>99.13513513513513</v>
      </c>
      <c r="D62" s="52">
        <v>6597</v>
      </c>
      <c r="E62" s="50">
        <f t="shared" si="5"/>
        <v>1.2915129151291513</v>
      </c>
      <c r="F62" s="51">
        <v>7</v>
      </c>
      <c r="G62" s="52">
        <v>542</v>
      </c>
      <c r="H62" s="50"/>
      <c r="I62" s="51"/>
      <c r="J62" s="52"/>
      <c r="K62" s="50">
        <f t="shared" si="6"/>
        <v>0.14251781472684086</v>
      </c>
      <c r="L62">
        <v>3</v>
      </c>
      <c r="M62" s="52">
        <v>2105</v>
      </c>
      <c r="N62" s="50">
        <f t="shared" si="7"/>
        <v>1.1806050966587531</v>
      </c>
      <c r="O62" s="51">
        <f t="shared" si="8"/>
        <v>109.13513513513513</v>
      </c>
      <c r="P62" s="54">
        <f t="shared" si="8"/>
        <v>9244</v>
      </c>
    </row>
    <row r="63" spans="1:16" ht="12.75">
      <c r="A63" s="40" t="s">
        <v>38</v>
      </c>
      <c r="B63" s="50">
        <f t="shared" si="4"/>
        <v>1.5044305085372847</v>
      </c>
      <c r="C63" s="51">
        <v>87.91891891891892</v>
      </c>
      <c r="D63" s="52">
        <v>5844</v>
      </c>
      <c r="E63" s="50">
        <f t="shared" si="5"/>
        <v>0.7662835249042145</v>
      </c>
      <c r="F63" s="51">
        <v>6</v>
      </c>
      <c r="G63" s="52">
        <v>783</v>
      </c>
      <c r="H63" s="50">
        <f>I63/J63*100</f>
        <v>0.8710801393728222</v>
      </c>
      <c r="I63" s="51">
        <v>5</v>
      </c>
      <c r="J63" s="52">
        <v>574</v>
      </c>
      <c r="K63" s="50">
        <f t="shared" si="6"/>
        <v>0.3941663381947182</v>
      </c>
      <c r="L63" s="51">
        <v>10</v>
      </c>
      <c r="M63" s="52">
        <v>2537</v>
      </c>
      <c r="N63" s="50">
        <f t="shared" si="7"/>
        <v>1.1184937247783828</v>
      </c>
      <c r="O63" s="51">
        <f t="shared" si="8"/>
        <v>108.91891891891892</v>
      </c>
      <c r="P63" s="54">
        <f t="shared" si="8"/>
        <v>9738</v>
      </c>
    </row>
    <row r="64" spans="1:16" ht="12.75">
      <c r="A64" s="40" t="s">
        <v>39</v>
      </c>
      <c r="B64" s="50">
        <f t="shared" si="4"/>
        <v>1.3798111837327522</v>
      </c>
      <c r="C64" s="51">
        <v>76</v>
      </c>
      <c r="D64" s="52">
        <v>5508</v>
      </c>
      <c r="E64" s="50">
        <f t="shared" si="5"/>
        <v>0.4784688995215311</v>
      </c>
      <c r="F64" s="51">
        <v>3</v>
      </c>
      <c r="G64" s="52">
        <v>627</v>
      </c>
      <c r="H64" s="50">
        <f>I64/J64*100</f>
        <v>0.2358490566037736</v>
      </c>
      <c r="I64" s="51">
        <v>1</v>
      </c>
      <c r="J64" s="52">
        <v>424</v>
      </c>
      <c r="K64" s="50">
        <f t="shared" si="6"/>
        <v>0.9803921568627451</v>
      </c>
      <c r="L64" s="51">
        <v>7</v>
      </c>
      <c r="M64" s="52">
        <v>714</v>
      </c>
      <c r="N64" s="50">
        <f t="shared" si="7"/>
        <v>1.1962051423071633</v>
      </c>
      <c r="O64" s="51">
        <f t="shared" si="8"/>
        <v>87</v>
      </c>
      <c r="P64" s="54">
        <f t="shared" si="8"/>
        <v>7273</v>
      </c>
    </row>
    <row r="65" spans="1:16" s="39" customFormat="1" ht="13.5" thickBot="1">
      <c r="A65" s="45" t="s">
        <v>40</v>
      </c>
      <c r="B65" s="50">
        <f t="shared" si="4"/>
        <v>2.068400573417981</v>
      </c>
      <c r="C65" s="51">
        <v>101</v>
      </c>
      <c r="D65" s="52">
        <v>4883</v>
      </c>
      <c r="E65" s="50">
        <f t="shared" si="5"/>
        <v>1.9540229885057472</v>
      </c>
      <c r="F65" s="51">
        <v>17</v>
      </c>
      <c r="G65" s="52">
        <v>870</v>
      </c>
      <c r="H65" s="50">
        <f>I65/J65*100</f>
        <v>1.455604075691412</v>
      </c>
      <c r="I65" s="51">
        <v>10</v>
      </c>
      <c r="J65" s="52">
        <v>687</v>
      </c>
      <c r="K65" s="50">
        <f t="shared" si="6"/>
        <v>0.4891062694530902</v>
      </c>
      <c r="L65" s="51">
        <v>11</v>
      </c>
      <c r="M65" s="52">
        <v>2249</v>
      </c>
      <c r="N65" s="50">
        <f t="shared" si="7"/>
        <v>1.5997237886983544</v>
      </c>
      <c r="O65" s="51">
        <f t="shared" si="8"/>
        <v>139</v>
      </c>
      <c r="P65" s="54">
        <f t="shared" si="8"/>
        <v>8689</v>
      </c>
    </row>
    <row r="66" spans="1:16" ht="13.5" thickBot="1">
      <c r="A66" s="55" t="s">
        <v>41</v>
      </c>
      <c r="B66" s="56">
        <f>C66/D66*100</f>
        <v>1.6889034261667486</v>
      </c>
      <c r="C66" s="57">
        <f>SUM(C52:C65)</f>
        <v>778.7027027027028</v>
      </c>
      <c r="D66" s="58">
        <f>SUM(D52:D65)</f>
        <v>46107</v>
      </c>
      <c r="E66" s="59">
        <f>F66/G66*100</f>
        <v>1.6857720836142953</v>
      </c>
      <c r="F66" s="57">
        <f>SUM(F52:F65)</f>
        <v>150</v>
      </c>
      <c r="G66" s="57">
        <f>SUM(G52:G65)</f>
        <v>8898</v>
      </c>
      <c r="H66" s="59">
        <f>I66/J66*100</f>
        <v>1.5026935072299403</v>
      </c>
      <c r="I66" s="57">
        <f>SUM(I52:I65)</f>
        <v>106</v>
      </c>
      <c r="J66" s="57">
        <f>SUM(J52:J65)</f>
        <v>7054</v>
      </c>
      <c r="K66" s="60">
        <f>L66/M66*100</f>
        <v>0.6778753957989565</v>
      </c>
      <c r="L66" s="57">
        <f>SUM(L52:L65)</f>
        <v>152</v>
      </c>
      <c r="M66" s="58">
        <f>SUM(M52:M65)</f>
        <v>22423</v>
      </c>
      <c r="N66" s="59">
        <f t="shared" si="7"/>
        <v>1.4046811187030408</v>
      </c>
      <c r="O66" s="57">
        <f t="shared" si="8"/>
        <v>1186.702702702703</v>
      </c>
      <c r="P66" s="61">
        <f t="shared" si="8"/>
        <v>84482</v>
      </c>
    </row>
    <row r="67" ht="12.75">
      <c r="A67" t="s">
        <v>42</v>
      </c>
    </row>
    <row r="68" ht="12.75">
      <c r="A68" t="s">
        <v>43</v>
      </c>
    </row>
    <row r="69" ht="12.75">
      <c r="A69" s="63" t="s">
        <v>44</v>
      </c>
    </row>
    <row r="70" ht="12.75"/>
    <row r="71" ht="12.75">
      <c r="A71" t="s">
        <v>16</v>
      </c>
    </row>
    <row r="72" ht="12.75">
      <c r="A72" t="s">
        <v>94</v>
      </c>
    </row>
    <row r="75" ht="13.5" thickBot="1"/>
    <row r="76" spans="1:4" ht="12.75">
      <c r="A76" s="34">
        <v>2007</v>
      </c>
      <c r="B76" s="64" t="s">
        <v>96</v>
      </c>
      <c r="C76" s="35"/>
      <c r="D76" s="38"/>
    </row>
    <row r="77" spans="1:4" ht="12.75">
      <c r="A77" s="41"/>
      <c r="B77" s="43" t="s">
        <v>45</v>
      </c>
      <c r="C77" s="42"/>
      <c r="D77" s="44"/>
    </row>
    <row r="78" spans="1:4" ht="13.5" thickBot="1">
      <c r="A78" s="65" t="s">
        <v>46</v>
      </c>
      <c r="B78" s="47" t="s">
        <v>24</v>
      </c>
      <c r="C78" s="47" t="s">
        <v>25</v>
      </c>
      <c r="D78" s="49" t="s">
        <v>26</v>
      </c>
    </row>
    <row r="79" spans="1:6" ht="12.75">
      <c r="A79" s="66" t="s">
        <v>47</v>
      </c>
      <c r="B79" s="50">
        <f aca="true" t="shared" si="9" ref="B79:B84">C79/D79*100</f>
        <v>6.263858093126386</v>
      </c>
      <c r="C79" s="51">
        <v>452</v>
      </c>
      <c r="D79" s="54">
        <v>7216</v>
      </c>
      <c r="E79" s="67"/>
      <c r="F79" s="67"/>
    </row>
    <row r="80" spans="1:6" ht="12.75">
      <c r="A80" s="66" t="s">
        <v>48</v>
      </c>
      <c r="B80" s="50">
        <f t="shared" si="9"/>
        <v>5.725699067909454</v>
      </c>
      <c r="C80" s="51">
        <v>387</v>
      </c>
      <c r="D80" s="54">
        <v>6759</v>
      </c>
      <c r="E80" s="67"/>
      <c r="F80" s="67"/>
    </row>
    <row r="81" spans="1:6" ht="12.75">
      <c r="A81" s="66" t="s">
        <v>49</v>
      </c>
      <c r="B81" s="50">
        <f t="shared" si="9"/>
        <v>4.352741661955907</v>
      </c>
      <c r="C81" s="51">
        <v>385</v>
      </c>
      <c r="D81" s="54">
        <v>8845</v>
      </c>
      <c r="E81" s="67"/>
      <c r="F81" s="67"/>
    </row>
    <row r="82" spans="1:6" ht="12.75">
      <c r="A82" s="66" t="s">
        <v>50</v>
      </c>
      <c r="B82" s="50">
        <f t="shared" si="9"/>
        <v>3.351501797518265</v>
      </c>
      <c r="C82" s="51">
        <v>289</v>
      </c>
      <c r="D82" s="54">
        <v>8623</v>
      </c>
      <c r="E82" s="67"/>
      <c r="F82" s="67"/>
    </row>
    <row r="83" spans="1:6" ht="13.5" thickBot="1">
      <c r="A83" s="66" t="s">
        <v>51</v>
      </c>
      <c r="B83" s="50">
        <f t="shared" si="9"/>
        <v>6.759033888784871</v>
      </c>
      <c r="C83" s="51">
        <v>361</v>
      </c>
      <c r="D83" s="54">
        <v>5341</v>
      </c>
      <c r="E83" s="67"/>
      <c r="F83" s="67"/>
    </row>
    <row r="84" spans="1:10" ht="13.5" thickBot="1">
      <c r="A84" s="68" t="s">
        <v>41</v>
      </c>
      <c r="B84" s="59">
        <f t="shared" si="9"/>
        <v>5.094606350587212</v>
      </c>
      <c r="C84" s="57">
        <f>SUM(C79:C83)</f>
        <v>1874</v>
      </c>
      <c r="D84" s="61">
        <f>SUM(D79:D83)</f>
        <v>36784</v>
      </c>
      <c r="E84" s="67"/>
      <c r="F84" s="67"/>
      <c r="G84" s="67"/>
      <c r="J84" s="67"/>
    </row>
    <row r="85" spans="1:8" ht="12.75">
      <c r="A85" t="s">
        <v>52</v>
      </c>
      <c r="H85" s="67"/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1"/>
  <dimension ref="A1:P87"/>
  <sheetViews>
    <sheetView workbookViewId="0" topLeftCell="A1">
      <selection activeCell="G76" sqref="G76"/>
    </sheetView>
  </sheetViews>
  <sheetFormatPr defaultColWidth="9.140625" defaultRowHeight="12.75"/>
  <cols>
    <col min="1" max="1" width="22.710937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97</v>
      </c>
      <c r="B1" s="2"/>
      <c r="C1" s="2"/>
      <c r="D1" s="3"/>
    </row>
    <row r="2" spans="1:4" ht="15.75">
      <c r="A2" s="5" t="s">
        <v>1</v>
      </c>
      <c r="B2" s="6"/>
      <c r="C2" s="6"/>
      <c r="D2" s="7"/>
    </row>
    <row r="3" spans="1:4" ht="12.75">
      <c r="A3" s="8" t="s">
        <v>2</v>
      </c>
      <c r="B3" s="9"/>
      <c r="C3" s="10"/>
      <c r="D3" s="11"/>
    </row>
    <row r="4" spans="1:4" ht="12.75">
      <c r="A4" s="12"/>
      <c r="B4" s="10">
        <v>2006</v>
      </c>
      <c r="C4" s="10">
        <v>2007</v>
      </c>
      <c r="D4" s="13" t="s">
        <v>3</v>
      </c>
    </row>
    <row r="5" spans="1:4" ht="12.75">
      <c r="A5" s="12" t="s">
        <v>4</v>
      </c>
      <c r="B5" s="14">
        <f aca="true" t="shared" si="0" ref="B5:C12">B16/B27*100</f>
        <v>1.8626633305532387</v>
      </c>
      <c r="C5" s="14">
        <f t="shared" si="0"/>
        <v>1.3888888888888888</v>
      </c>
      <c r="D5" s="15">
        <f aca="true" t="shared" si="1" ref="D5:D12">C5-B5</f>
        <v>-0.4737744416643499</v>
      </c>
    </row>
    <row r="6" spans="1:4" ht="12.75">
      <c r="A6" s="12" t="s">
        <v>5</v>
      </c>
      <c r="B6" s="14">
        <f t="shared" si="0"/>
        <v>1.553635332111373</v>
      </c>
      <c r="C6" s="14">
        <f t="shared" si="0"/>
        <v>0.6778753957989565</v>
      </c>
      <c r="D6" s="15">
        <f t="shared" si="1"/>
        <v>-0.8757599363124164</v>
      </c>
    </row>
    <row r="7" spans="1:4" ht="12.75">
      <c r="A7" s="12" t="s">
        <v>6</v>
      </c>
      <c r="B7" s="14">
        <f t="shared" si="0"/>
        <v>5.814716342667726</v>
      </c>
      <c r="C7" s="14">
        <f t="shared" si="0"/>
        <v>4.589802022503917</v>
      </c>
      <c r="D7" s="15">
        <f t="shared" si="1"/>
        <v>-1.2249143201638093</v>
      </c>
    </row>
    <row r="8" spans="1:4" ht="12.75">
      <c r="A8" s="12" t="s">
        <v>7</v>
      </c>
      <c r="B8" s="14">
        <f t="shared" si="0"/>
        <v>2.1874156089657033</v>
      </c>
      <c r="C8" s="14">
        <f t="shared" si="0"/>
        <v>1.6008329537320232</v>
      </c>
      <c r="D8" s="15">
        <f t="shared" si="1"/>
        <v>-0.5865826552336801</v>
      </c>
    </row>
    <row r="9" spans="1:4" ht="12.75">
      <c r="A9" s="12" t="s">
        <v>8</v>
      </c>
      <c r="B9" s="14">
        <f t="shared" si="0"/>
        <v>2.444519544891292</v>
      </c>
      <c r="C9" s="14">
        <f t="shared" si="0"/>
        <v>3.0344827586206895</v>
      </c>
      <c r="D9" s="15">
        <f t="shared" si="1"/>
        <v>0.5899632137293973</v>
      </c>
    </row>
    <row r="10" spans="1:4" ht="12.75">
      <c r="A10" s="12" t="s">
        <v>9</v>
      </c>
      <c r="B10" s="14">
        <f t="shared" si="0"/>
        <v>1.9850309144158802</v>
      </c>
      <c r="C10" s="14">
        <f t="shared" si="0"/>
        <v>1.3895164934478084</v>
      </c>
      <c r="D10" s="15">
        <f t="shared" si="1"/>
        <v>-0.5955144209680718</v>
      </c>
    </row>
    <row r="11" spans="1:4" ht="12.75">
      <c r="A11" s="12" t="s">
        <v>10</v>
      </c>
      <c r="B11" s="14">
        <f t="shared" si="0"/>
        <v>2.9000000000000004</v>
      </c>
      <c r="C11" s="14">
        <v>1.6</v>
      </c>
      <c r="D11" s="15">
        <f t="shared" si="1"/>
        <v>-1.3000000000000003</v>
      </c>
    </row>
    <row r="12" spans="1:4" ht="12.75">
      <c r="A12" s="8" t="s">
        <v>11</v>
      </c>
      <c r="B12" s="16">
        <f t="shared" si="0"/>
        <v>2.8946668335889334</v>
      </c>
      <c r="C12" s="17">
        <f>C23/C34*100</f>
        <v>2.185651007145397</v>
      </c>
      <c r="D12" s="18">
        <f t="shared" si="1"/>
        <v>-0.7090158264435362</v>
      </c>
    </row>
    <row r="13" spans="1:4" ht="12.75">
      <c r="A13" s="19"/>
      <c r="B13" s="6"/>
      <c r="C13" s="6"/>
      <c r="D13" s="7"/>
    </row>
    <row r="14" spans="1:4" ht="12.75">
      <c r="A14" s="8" t="s">
        <v>12</v>
      </c>
      <c r="B14" s="10"/>
      <c r="C14" s="10"/>
      <c r="D14" s="11"/>
    </row>
    <row r="15" spans="1:4" ht="12.75">
      <c r="A15" s="12"/>
      <c r="B15" s="10">
        <f>B4</f>
        <v>2006</v>
      </c>
      <c r="C15" s="10">
        <f>C4</f>
        <v>2007</v>
      </c>
      <c r="D15" s="13" t="s">
        <v>3</v>
      </c>
    </row>
    <row r="16" spans="1:4" ht="12.75">
      <c r="A16" s="12" t="s">
        <v>4</v>
      </c>
      <c r="B16" s="20">
        <v>134</v>
      </c>
      <c r="C16" s="21">
        <v>98</v>
      </c>
      <c r="D16" s="22">
        <f>C16-B16</f>
        <v>-36</v>
      </c>
    </row>
    <row r="17" spans="1:4" ht="12.75">
      <c r="A17" s="12" t="s">
        <v>5</v>
      </c>
      <c r="B17" s="20">
        <v>356</v>
      </c>
      <c r="C17" s="21">
        <v>152</v>
      </c>
      <c r="D17" s="22">
        <f aca="true" t="shared" si="2" ref="D17:D23">C17-B17</f>
        <v>-204</v>
      </c>
    </row>
    <row r="18" spans="1:10" ht="12.75">
      <c r="A18" s="12" t="s">
        <v>6</v>
      </c>
      <c r="B18" s="20">
        <v>1684</v>
      </c>
      <c r="C18" s="21">
        <v>1289</v>
      </c>
      <c r="D18" s="22">
        <f t="shared" si="2"/>
        <v>-395</v>
      </c>
      <c r="G18" s="21"/>
      <c r="I18" s="21"/>
      <c r="J18" s="20"/>
    </row>
    <row r="19" spans="1:9" ht="12.75">
      <c r="A19" s="12" t="s">
        <v>7</v>
      </c>
      <c r="B19" s="20">
        <v>1053</v>
      </c>
      <c r="C19" s="21">
        <v>738</v>
      </c>
      <c r="D19" s="22">
        <f t="shared" si="2"/>
        <v>-315</v>
      </c>
      <c r="G19" s="21"/>
      <c r="I19" s="21"/>
    </row>
    <row r="20" spans="1:10" ht="12.75">
      <c r="A20" s="12" t="s">
        <v>8</v>
      </c>
      <c r="B20" s="20">
        <v>217</v>
      </c>
      <c r="C20" s="21">
        <v>264</v>
      </c>
      <c r="D20" s="22">
        <f t="shared" si="2"/>
        <v>47</v>
      </c>
      <c r="E20" s="21"/>
      <c r="F20" s="21"/>
      <c r="J20" s="20"/>
    </row>
    <row r="21" spans="1:6" ht="12.75">
      <c r="A21" s="12" t="s">
        <v>9</v>
      </c>
      <c r="B21" s="23">
        <v>183</v>
      </c>
      <c r="C21" s="24">
        <v>123</v>
      </c>
      <c r="D21" s="22">
        <f t="shared" si="2"/>
        <v>-60</v>
      </c>
      <c r="F21" s="21"/>
    </row>
    <row r="22" spans="1:4" ht="12.75">
      <c r="A22" s="12" t="s">
        <v>10</v>
      </c>
      <c r="B22" s="25">
        <v>72.5</v>
      </c>
      <c r="C22" s="26">
        <f>C11*C33/100</f>
        <v>40</v>
      </c>
      <c r="D22" s="22">
        <f t="shared" si="2"/>
        <v>-32.5</v>
      </c>
    </row>
    <row r="23" spans="1:9" ht="12.75">
      <c r="A23" s="8" t="s">
        <v>11</v>
      </c>
      <c r="B23" s="27">
        <f>SUM(B16:B22)</f>
        <v>3699.5</v>
      </c>
      <c r="C23" s="27">
        <f>SUM(C16:C22)</f>
        <v>2704</v>
      </c>
      <c r="D23" s="28">
        <f t="shared" si="2"/>
        <v>-995.5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13</v>
      </c>
      <c r="B25" s="10"/>
      <c r="C25" s="10"/>
      <c r="D25" s="11"/>
    </row>
    <row r="26" spans="1:4" ht="12.75">
      <c r="A26" s="12"/>
      <c r="B26" s="10">
        <f>B4</f>
        <v>2006</v>
      </c>
      <c r="C26" s="10">
        <f>C4</f>
        <v>2007</v>
      </c>
      <c r="D26" s="13" t="s">
        <v>3</v>
      </c>
    </row>
    <row r="27" spans="1:9" ht="12.75">
      <c r="A27" s="12" t="s">
        <v>4</v>
      </c>
      <c r="B27" s="21">
        <v>7194</v>
      </c>
      <c r="C27" s="21">
        <v>7056</v>
      </c>
      <c r="D27" s="22">
        <f aca="true" t="shared" si="3" ref="D27:D34">C27-B27</f>
        <v>-138</v>
      </c>
      <c r="G27" s="21"/>
      <c r="I27" s="21"/>
    </row>
    <row r="28" spans="1:9" ht="12.75">
      <c r="A28" s="12" t="s">
        <v>5</v>
      </c>
      <c r="B28" s="21">
        <v>22914</v>
      </c>
      <c r="C28" s="21">
        <v>22423</v>
      </c>
      <c r="D28" s="22">
        <f t="shared" si="3"/>
        <v>-491</v>
      </c>
      <c r="G28" s="21"/>
      <c r="I28" s="21"/>
    </row>
    <row r="29" spans="1:10" ht="12.75">
      <c r="A29" s="12" t="s">
        <v>6</v>
      </c>
      <c r="B29" s="21">
        <v>28961</v>
      </c>
      <c r="C29" s="21">
        <v>28084</v>
      </c>
      <c r="D29" s="22">
        <f t="shared" si="3"/>
        <v>-877</v>
      </c>
      <c r="G29" s="21"/>
      <c r="I29" s="21"/>
      <c r="J29" s="29"/>
    </row>
    <row r="30" spans="1:9" ht="12.75">
      <c r="A30" s="12" t="s">
        <v>7</v>
      </c>
      <c r="B30" s="21">
        <v>48139</v>
      </c>
      <c r="C30" s="21">
        <v>46101</v>
      </c>
      <c r="D30" s="22">
        <f t="shared" si="3"/>
        <v>-2038</v>
      </c>
      <c r="G30" s="21"/>
      <c r="I30" s="21"/>
    </row>
    <row r="31" spans="1:10" ht="12.75">
      <c r="A31" s="12" t="s">
        <v>8</v>
      </c>
      <c r="B31" s="21">
        <v>8877</v>
      </c>
      <c r="C31" s="21">
        <v>8700</v>
      </c>
      <c r="D31" s="22">
        <f t="shared" si="3"/>
        <v>-177</v>
      </c>
      <c r="E31" s="21"/>
      <c r="F31" s="21"/>
      <c r="G31" s="21"/>
      <c r="I31" s="21"/>
      <c r="J31" s="29"/>
    </row>
    <row r="32" spans="1:9" ht="12.75">
      <c r="A32" s="12" t="s">
        <v>9</v>
      </c>
      <c r="B32" s="21">
        <v>9219</v>
      </c>
      <c r="C32" s="21">
        <v>8852</v>
      </c>
      <c r="D32" s="22">
        <f t="shared" si="3"/>
        <v>-367</v>
      </c>
      <c r="G32" s="21"/>
      <c r="I32" s="21"/>
    </row>
    <row r="33" spans="1:9" ht="12.75">
      <c r="A33" s="12" t="s">
        <v>10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11</v>
      </c>
      <c r="B34" s="27">
        <f>SUM(B27:B33)</f>
        <v>127804</v>
      </c>
      <c r="C34" s="27">
        <f>SUM(C27:C33)</f>
        <v>123716</v>
      </c>
      <c r="D34" s="28">
        <f t="shared" si="3"/>
        <v>-4088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14</v>
      </c>
    </row>
    <row r="37" ht="12.75">
      <c r="A37" s="32" t="s">
        <v>15</v>
      </c>
    </row>
    <row r="38" ht="12.75">
      <c r="A38" s="32"/>
    </row>
    <row r="39" ht="12.75">
      <c r="A39" s="32" t="s">
        <v>16</v>
      </c>
    </row>
    <row r="40" ht="12.75">
      <c r="A40" t="s">
        <v>98</v>
      </c>
    </row>
    <row r="41" ht="12.75">
      <c r="A41" s="32" t="s">
        <v>99</v>
      </c>
    </row>
    <row r="45" ht="12.75">
      <c r="A45" t="s">
        <v>18</v>
      </c>
    </row>
    <row r="46" ht="12.75">
      <c r="A46" t="s">
        <v>19</v>
      </c>
    </row>
    <row r="47" ht="12.75"/>
    <row r="48" spans="1:3" ht="12.75">
      <c r="A48" t="s">
        <v>100</v>
      </c>
      <c r="B48">
        <v>2007</v>
      </c>
      <c r="C48" t="s">
        <v>21</v>
      </c>
    </row>
    <row r="49" ht="13.5" thickBot="1"/>
    <row r="50" spans="1:16" s="39" customFormat="1" ht="12.75">
      <c r="A50" s="33">
        <v>2007</v>
      </c>
      <c r="B50" s="34" t="str">
        <f>A48</f>
        <v>UGE 21</v>
      </c>
      <c r="C50" s="35"/>
      <c r="D50" s="36"/>
      <c r="E50" s="37" t="str">
        <f>B50</f>
        <v>UGE 21</v>
      </c>
      <c r="F50" s="35"/>
      <c r="G50" s="36"/>
      <c r="H50" s="35" t="str">
        <f>B50</f>
        <v>UGE 21</v>
      </c>
      <c r="I50" s="35"/>
      <c r="J50" s="36"/>
      <c r="K50" s="35" t="str">
        <f>B50</f>
        <v>UGE 21</v>
      </c>
      <c r="L50" s="35"/>
      <c r="M50" s="36"/>
      <c r="N50" s="35" t="str">
        <f>B50</f>
        <v>UGE 21</v>
      </c>
      <c r="O50" s="35"/>
      <c r="P50" s="38"/>
    </row>
    <row r="51" spans="1:16" ht="12.75">
      <c r="A51" s="40"/>
      <c r="B51" s="41" t="s">
        <v>7</v>
      </c>
      <c r="C51" s="42"/>
      <c r="D51" s="42"/>
      <c r="E51" s="43" t="s">
        <v>9</v>
      </c>
      <c r="F51" s="42"/>
      <c r="G51" s="42"/>
      <c r="H51" s="43" t="s">
        <v>4</v>
      </c>
      <c r="I51" s="42"/>
      <c r="J51" s="42"/>
      <c r="K51" s="43" t="s">
        <v>22</v>
      </c>
      <c r="L51" s="42"/>
      <c r="M51" s="42"/>
      <c r="N51" s="43" t="s">
        <v>11</v>
      </c>
      <c r="O51" s="42"/>
      <c r="P51" s="44"/>
    </row>
    <row r="52" spans="1:16" ht="13.5" thickBot="1">
      <c r="A52" s="45" t="s">
        <v>23</v>
      </c>
      <c r="B52" s="46" t="s">
        <v>24</v>
      </c>
      <c r="C52" s="47" t="s">
        <v>25</v>
      </c>
      <c r="D52" s="48" t="s">
        <v>26</v>
      </c>
      <c r="E52" s="47" t="s">
        <v>24</v>
      </c>
      <c r="F52" s="47" t="s">
        <v>25</v>
      </c>
      <c r="G52" s="48" t="s">
        <v>26</v>
      </c>
      <c r="H52" s="47" t="s">
        <v>24</v>
      </c>
      <c r="I52" s="47" t="s">
        <v>25</v>
      </c>
      <c r="J52" s="48" t="s">
        <v>26</v>
      </c>
      <c r="K52" s="47" t="s">
        <v>24</v>
      </c>
      <c r="L52" s="47" t="s">
        <v>25</v>
      </c>
      <c r="M52" s="48" t="s">
        <v>26</v>
      </c>
      <c r="N52" s="47" t="s">
        <v>24</v>
      </c>
      <c r="O52" s="47" t="s">
        <v>25</v>
      </c>
      <c r="P52" s="49" t="s">
        <v>26</v>
      </c>
    </row>
    <row r="53" spans="1:16" ht="12.75">
      <c r="A53" s="40" t="s">
        <v>27</v>
      </c>
      <c r="B53" s="50">
        <f>C53/D53*100</f>
        <v>3.583698972747964</v>
      </c>
      <c r="C53" s="51">
        <v>111.9189189189189</v>
      </c>
      <c r="D53" s="52">
        <v>3123</v>
      </c>
      <c r="E53" s="50">
        <f>F53/G53*100</f>
        <v>1.937984496124031</v>
      </c>
      <c r="F53" s="51">
        <v>40</v>
      </c>
      <c r="G53" s="52">
        <v>2064</v>
      </c>
      <c r="H53" s="50">
        <f>I53/J53*100</f>
        <v>2.25140712945591</v>
      </c>
      <c r="I53" s="51">
        <v>48</v>
      </c>
      <c r="J53" s="52">
        <v>2132</v>
      </c>
      <c r="K53" s="50">
        <f>L53/M53*100</f>
        <v>1.3836239575435938</v>
      </c>
      <c r="L53" s="51">
        <v>73</v>
      </c>
      <c r="M53" s="53">
        <v>5276</v>
      </c>
      <c r="N53" s="50">
        <f>O53/P53*100</f>
        <v>2.1668830402454855</v>
      </c>
      <c r="O53" s="51">
        <f>L53+I53+F53+C53</f>
        <v>272.9189189189189</v>
      </c>
      <c r="P53" s="54">
        <f>M53+J53+G53+D53</f>
        <v>12595</v>
      </c>
    </row>
    <row r="54" spans="1:16" ht="12.75">
      <c r="A54" s="40" t="s">
        <v>28</v>
      </c>
      <c r="B54" s="50">
        <f aca="true" t="shared" si="4" ref="B54:B66">C54/D54*100</f>
        <v>1.1277901737265696</v>
      </c>
      <c r="C54" s="51">
        <v>35.10810810810811</v>
      </c>
      <c r="D54" s="52">
        <v>3113</v>
      </c>
      <c r="E54" s="50">
        <f aca="true" t="shared" si="5" ref="E54:E66">F54/G54*100</f>
        <v>1.3256006628003314</v>
      </c>
      <c r="F54" s="51">
        <v>16</v>
      </c>
      <c r="G54" s="52">
        <v>1207</v>
      </c>
      <c r="H54" s="50">
        <f>I54/J54*100</f>
        <v>1.5238095238095237</v>
      </c>
      <c r="I54" s="51">
        <v>16</v>
      </c>
      <c r="J54" s="52">
        <v>1050</v>
      </c>
      <c r="K54" s="50">
        <f aca="true" t="shared" si="6" ref="K54:K66">L54/M54*100</f>
        <v>0.32537960954446854</v>
      </c>
      <c r="L54" s="51">
        <v>3</v>
      </c>
      <c r="M54" s="52">
        <v>922</v>
      </c>
      <c r="N54" s="50">
        <f aca="true" t="shared" si="7" ref="N54:N67">O54/P54*100</f>
        <v>1.1142420233329324</v>
      </c>
      <c r="O54" s="51">
        <f>L54+I54+F54+C54</f>
        <v>70.10810810810811</v>
      </c>
      <c r="P54" s="54">
        <f>M54+J54+G54+D54</f>
        <v>6292</v>
      </c>
    </row>
    <row r="55" spans="1:16" ht="12.75">
      <c r="A55" s="40" t="s">
        <v>29</v>
      </c>
      <c r="B55" s="50">
        <f t="shared" si="4"/>
        <v>1.822557010500887</v>
      </c>
      <c r="C55" s="51">
        <v>105.21621621621621</v>
      </c>
      <c r="D55" s="52">
        <v>5773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1.822557010500887</v>
      </c>
      <c r="O55" s="51">
        <f>F55+C55</f>
        <v>105.21621621621621</v>
      </c>
      <c r="P55" s="54">
        <f>G55+D55</f>
        <v>5773</v>
      </c>
    </row>
    <row r="56" spans="1:16" ht="12.75">
      <c r="A56" s="40" t="s">
        <v>30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0.4744333157617291</v>
      </c>
      <c r="L56">
        <v>9</v>
      </c>
      <c r="M56" s="52">
        <v>1897</v>
      </c>
      <c r="N56" s="50">
        <f t="shared" si="7"/>
        <v>0.4744333157617291</v>
      </c>
      <c r="O56" s="51">
        <f>L56+F56+C56</f>
        <v>9</v>
      </c>
      <c r="P56" s="54">
        <f>M56+G56+D56</f>
        <v>1897</v>
      </c>
    </row>
    <row r="57" spans="1:16" ht="12.75">
      <c r="A57" s="40" t="s">
        <v>31</v>
      </c>
      <c r="B57" s="50"/>
      <c r="C57" s="51"/>
      <c r="D57" s="52"/>
      <c r="E57" s="50">
        <f t="shared" si="5"/>
        <v>1.0729613733905579</v>
      </c>
      <c r="F57" s="51">
        <v>5</v>
      </c>
      <c r="G57" s="52">
        <v>466</v>
      </c>
      <c r="H57" s="50">
        <f>I57/J57*100</f>
        <v>0.4754358161648178</v>
      </c>
      <c r="I57" s="51">
        <v>3</v>
      </c>
      <c r="J57" s="52">
        <v>631</v>
      </c>
      <c r="K57" s="50">
        <f t="shared" si="6"/>
        <v>0.45167118337850043</v>
      </c>
      <c r="L57" s="51">
        <v>5</v>
      </c>
      <c r="M57" s="52">
        <v>1107</v>
      </c>
      <c r="N57" s="50">
        <f t="shared" si="7"/>
        <v>0.58983666061706</v>
      </c>
      <c r="O57" s="51">
        <f aca="true" t="shared" si="8" ref="O57:P67">L57+I57+F57+C57</f>
        <v>13</v>
      </c>
      <c r="P57" s="54">
        <f t="shared" si="8"/>
        <v>2204</v>
      </c>
    </row>
    <row r="58" spans="1:16" ht="12.75">
      <c r="A58" s="40" t="s">
        <v>32</v>
      </c>
      <c r="B58" s="50">
        <f t="shared" si="4"/>
        <v>1.318866943866944</v>
      </c>
      <c r="C58" s="51">
        <v>5.486486486486487</v>
      </c>
      <c r="D58" s="52">
        <v>416</v>
      </c>
      <c r="E58" s="50"/>
      <c r="F58" s="51"/>
      <c r="G58" s="52"/>
      <c r="H58" s="50">
        <f>I58/J58*100</f>
        <v>4</v>
      </c>
      <c r="I58" s="51">
        <v>3</v>
      </c>
      <c r="J58" s="52">
        <v>75</v>
      </c>
      <c r="K58" s="50">
        <f t="shared" si="6"/>
        <v>0.4830917874396135</v>
      </c>
      <c r="L58" s="51">
        <v>1</v>
      </c>
      <c r="M58" s="52">
        <v>207</v>
      </c>
      <c r="N58" s="50">
        <f t="shared" si="7"/>
        <v>1.359095485169984</v>
      </c>
      <c r="O58" s="51">
        <f t="shared" si="8"/>
        <v>9.486486486486488</v>
      </c>
      <c r="P58" s="54">
        <f t="shared" si="8"/>
        <v>698</v>
      </c>
    </row>
    <row r="59" spans="1:16" ht="12.75">
      <c r="A59" s="40" t="s">
        <v>33</v>
      </c>
      <c r="B59" s="50">
        <f t="shared" si="4"/>
        <v>1.6608378817366363</v>
      </c>
      <c r="C59" s="51">
        <v>61.35135135135135</v>
      </c>
      <c r="D59" s="52">
        <v>3694</v>
      </c>
      <c r="E59" s="50">
        <f t="shared" si="5"/>
        <v>1.0650887573964496</v>
      </c>
      <c r="F59" s="51">
        <v>9</v>
      </c>
      <c r="G59" s="52">
        <v>845</v>
      </c>
      <c r="H59" s="50">
        <f>I59/J59*100</f>
        <v>1.059001512859304</v>
      </c>
      <c r="I59" s="51">
        <v>7</v>
      </c>
      <c r="J59" s="52">
        <v>661</v>
      </c>
      <c r="K59" s="50">
        <f t="shared" si="6"/>
        <v>0.8881922675026124</v>
      </c>
      <c r="L59" s="51">
        <v>17</v>
      </c>
      <c r="M59" s="52">
        <v>1914</v>
      </c>
      <c r="N59" s="50">
        <f t="shared" si="7"/>
        <v>1.3262770783153128</v>
      </c>
      <c r="O59" s="51">
        <f t="shared" si="8"/>
        <v>94.35135135135135</v>
      </c>
      <c r="P59" s="54">
        <f t="shared" si="8"/>
        <v>7114</v>
      </c>
    </row>
    <row r="60" spans="1:16" ht="12.75">
      <c r="A60" s="40" t="s">
        <v>34</v>
      </c>
      <c r="B60" s="50">
        <f t="shared" si="4"/>
        <v>1.3065629067700533</v>
      </c>
      <c r="C60" s="51">
        <v>50.45945945945946</v>
      </c>
      <c r="D60" s="52">
        <v>3862</v>
      </c>
      <c r="E60" s="50"/>
      <c r="F60" s="51"/>
      <c r="G60" s="52"/>
      <c r="H60" s="50"/>
      <c r="I60" s="51"/>
      <c r="J60" s="52"/>
      <c r="K60" s="50">
        <f t="shared" si="6"/>
        <v>0.23228803716608595</v>
      </c>
      <c r="L60" s="51">
        <v>2</v>
      </c>
      <c r="M60" s="52">
        <v>861</v>
      </c>
      <c r="N60" s="50">
        <f t="shared" si="7"/>
        <v>1.1107232576637616</v>
      </c>
      <c r="O60" s="51">
        <f t="shared" si="8"/>
        <v>52.45945945945946</v>
      </c>
      <c r="P60" s="54">
        <f t="shared" si="8"/>
        <v>4723</v>
      </c>
    </row>
    <row r="61" spans="1:16" ht="12.75">
      <c r="A61" s="40" t="s">
        <v>35</v>
      </c>
      <c r="B61" s="50">
        <f t="shared" si="4"/>
        <v>0.7809462354916901</v>
      </c>
      <c r="C61" s="51">
        <v>25.513513513513516</v>
      </c>
      <c r="D61" s="52">
        <v>3267</v>
      </c>
      <c r="E61" s="50">
        <f t="shared" si="5"/>
        <v>2.3157894736842106</v>
      </c>
      <c r="F61" s="51">
        <v>22</v>
      </c>
      <c r="G61" s="52">
        <v>950</v>
      </c>
      <c r="H61" s="50">
        <f>I61/J61*100</f>
        <v>0.7407407407407408</v>
      </c>
      <c r="I61" s="51">
        <v>3</v>
      </c>
      <c r="J61" s="52">
        <v>405</v>
      </c>
      <c r="K61" s="50">
        <f t="shared" si="6"/>
        <v>0.17316017316017315</v>
      </c>
      <c r="L61" s="51">
        <v>2</v>
      </c>
      <c r="M61" s="52">
        <v>1155</v>
      </c>
      <c r="N61" s="50">
        <f t="shared" si="7"/>
        <v>0.9090101006320498</v>
      </c>
      <c r="O61" s="51">
        <f t="shared" si="8"/>
        <v>52.513513513513516</v>
      </c>
      <c r="P61" s="54">
        <f t="shared" si="8"/>
        <v>5777</v>
      </c>
    </row>
    <row r="62" spans="1:16" ht="12.75">
      <c r="A62" s="40" t="s">
        <v>36</v>
      </c>
      <c r="B62" s="50"/>
      <c r="C62" s="51"/>
      <c r="D62" s="52"/>
      <c r="E62" s="50">
        <f t="shared" si="5"/>
        <v>0.5893909626719057</v>
      </c>
      <c r="F62" s="51">
        <v>3</v>
      </c>
      <c r="G62" s="52">
        <v>509</v>
      </c>
      <c r="H62" s="50">
        <f>I62/J62*100</f>
        <v>0.24154589371980675</v>
      </c>
      <c r="I62" s="51">
        <v>1</v>
      </c>
      <c r="J62" s="52">
        <v>414</v>
      </c>
      <c r="K62" s="50">
        <f t="shared" si="6"/>
        <v>0.6085192697768762</v>
      </c>
      <c r="L62" s="51">
        <v>9</v>
      </c>
      <c r="M62" s="52">
        <v>1479</v>
      </c>
      <c r="N62" s="50">
        <f t="shared" si="7"/>
        <v>0.5412156536219818</v>
      </c>
      <c r="O62" s="51">
        <f t="shared" si="8"/>
        <v>13</v>
      </c>
      <c r="P62" s="54">
        <f t="shared" si="8"/>
        <v>2402</v>
      </c>
    </row>
    <row r="63" spans="1:16" ht="12.75">
      <c r="A63" s="40" t="s">
        <v>37</v>
      </c>
      <c r="B63" s="50">
        <f t="shared" si="4"/>
        <v>1.2983451420525478</v>
      </c>
      <c r="C63" s="51">
        <v>85.72972972972974</v>
      </c>
      <c r="D63" s="52">
        <v>6603</v>
      </c>
      <c r="E63" s="50">
        <f t="shared" si="5"/>
        <v>1.1131725417439702</v>
      </c>
      <c r="F63" s="51">
        <v>6</v>
      </c>
      <c r="G63" s="52">
        <v>539</v>
      </c>
      <c r="H63" s="50"/>
      <c r="I63" s="51"/>
      <c r="J63" s="52"/>
      <c r="K63" s="50">
        <f t="shared" si="6"/>
        <v>0.14251781472684086</v>
      </c>
      <c r="L63" s="51">
        <v>3</v>
      </c>
      <c r="M63" s="52">
        <v>2105</v>
      </c>
      <c r="N63" s="50">
        <f t="shared" si="7"/>
        <v>1.024437436246672</v>
      </c>
      <c r="O63" s="51">
        <f t="shared" si="8"/>
        <v>94.72972972972974</v>
      </c>
      <c r="P63" s="54">
        <f t="shared" si="8"/>
        <v>9247</v>
      </c>
    </row>
    <row r="64" spans="1:16" ht="12.75">
      <c r="A64" s="40" t="s">
        <v>38</v>
      </c>
      <c r="B64" s="50">
        <f t="shared" si="4"/>
        <v>1.4773110719750022</v>
      </c>
      <c r="C64" s="51">
        <v>86.37837837837839</v>
      </c>
      <c r="D64" s="52">
        <v>5847</v>
      </c>
      <c r="E64" s="50">
        <f t="shared" si="5"/>
        <v>0.5108556832694764</v>
      </c>
      <c r="F64" s="51">
        <v>4</v>
      </c>
      <c r="G64" s="52">
        <v>783</v>
      </c>
      <c r="H64" s="50">
        <f>I64/J64*100</f>
        <v>0.6944444444444444</v>
      </c>
      <c r="I64" s="51">
        <v>4</v>
      </c>
      <c r="J64" s="52">
        <v>576</v>
      </c>
      <c r="K64" s="50">
        <f t="shared" si="6"/>
        <v>0.3941663381947182</v>
      </c>
      <c r="L64" s="51">
        <v>10</v>
      </c>
      <c r="M64" s="52">
        <v>2537</v>
      </c>
      <c r="N64" s="50">
        <f t="shared" si="7"/>
        <v>1.071316620941993</v>
      </c>
      <c r="O64" s="51">
        <f t="shared" si="8"/>
        <v>104.37837837837839</v>
      </c>
      <c r="P64" s="54">
        <f t="shared" si="8"/>
        <v>9743</v>
      </c>
    </row>
    <row r="65" spans="1:16" ht="12.75">
      <c r="A65" s="40" t="s">
        <v>39</v>
      </c>
      <c r="B65" s="50">
        <f t="shared" si="4"/>
        <v>1.4122759369907658</v>
      </c>
      <c r="C65" s="51">
        <v>78</v>
      </c>
      <c r="D65" s="52">
        <v>5523</v>
      </c>
      <c r="E65" s="50">
        <f t="shared" si="5"/>
        <v>0.16</v>
      </c>
      <c r="F65" s="51">
        <v>1</v>
      </c>
      <c r="G65" s="52">
        <v>625</v>
      </c>
      <c r="H65" s="50">
        <f>I65/J65*100</f>
        <v>0.2358490566037736</v>
      </c>
      <c r="I65" s="51">
        <v>1</v>
      </c>
      <c r="J65" s="52">
        <v>424</v>
      </c>
      <c r="K65" s="50">
        <f t="shared" si="6"/>
        <v>0.9803921568627451</v>
      </c>
      <c r="L65" s="51">
        <v>7</v>
      </c>
      <c r="M65" s="52">
        <v>714</v>
      </c>
      <c r="N65" s="50">
        <f t="shared" si="7"/>
        <v>1.1940708207521273</v>
      </c>
      <c r="O65" s="51">
        <f t="shared" si="8"/>
        <v>87</v>
      </c>
      <c r="P65" s="54">
        <f t="shared" si="8"/>
        <v>7286</v>
      </c>
    </row>
    <row r="66" spans="1:16" s="39" customFormat="1" ht="13.5" thickBot="1">
      <c r="A66" s="45" t="s">
        <v>40</v>
      </c>
      <c r="B66" s="50">
        <f t="shared" si="4"/>
        <v>1.91127603012849</v>
      </c>
      <c r="C66" s="51">
        <v>93.2702702702703</v>
      </c>
      <c r="D66" s="52">
        <v>4880</v>
      </c>
      <c r="E66" s="50">
        <f t="shared" si="5"/>
        <v>1.9675925925925926</v>
      </c>
      <c r="F66" s="51">
        <v>17</v>
      </c>
      <c r="G66" s="52">
        <v>864</v>
      </c>
      <c r="H66" s="50">
        <f>I66/J66*100</f>
        <v>1.744186046511628</v>
      </c>
      <c r="I66" s="51">
        <v>12</v>
      </c>
      <c r="J66" s="52">
        <v>688</v>
      </c>
      <c r="K66" s="50">
        <f t="shared" si="6"/>
        <v>0.4891062694530902</v>
      </c>
      <c r="L66" s="51">
        <v>11</v>
      </c>
      <c r="M66" s="52">
        <v>2249</v>
      </c>
      <c r="N66" s="50">
        <f t="shared" si="7"/>
        <v>1.5351949115340435</v>
      </c>
      <c r="O66" s="51">
        <f t="shared" si="8"/>
        <v>133.27027027027032</v>
      </c>
      <c r="P66" s="54">
        <f t="shared" si="8"/>
        <v>8681</v>
      </c>
    </row>
    <row r="67" spans="1:16" ht="13.5" thickBot="1">
      <c r="A67" s="55" t="s">
        <v>41</v>
      </c>
      <c r="B67" s="56">
        <f>C67/D67*100</f>
        <v>1.6017709646915088</v>
      </c>
      <c r="C67" s="57">
        <f>SUM(C53:C66)</f>
        <v>738.4324324324325</v>
      </c>
      <c r="D67" s="58">
        <f>SUM(D53:D66)</f>
        <v>46101</v>
      </c>
      <c r="E67" s="59">
        <f>F67/G67*100</f>
        <v>1.3895164934478084</v>
      </c>
      <c r="F67" s="57">
        <f>SUM(F53:F66)</f>
        <v>123</v>
      </c>
      <c r="G67" s="57">
        <f>SUM(G53:G66)</f>
        <v>8852</v>
      </c>
      <c r="H67" s="59">
        <f>I67/J67*100</f>
        <v>1.3888888888888888</v>
      </c>
      <c r="I67" s="57">
        <f>SUM(I53:I66)</f>
        <v>98</v>
      </c>
      <c r="J67" s="57">
        <f>SUM(J53:J66)</f>
        <v>7056</v>
      </c>
      <c r="K67" s="60">
        <f>L67/M67*100</f>
        <v>0.6778753957989565</v>
      </c>
      <c r="L67" s="57">
        <f>SUM(L53:L66)</f>
        <v>152</v>
      </c>
      <c r="M67" s="58">
        <f>SUM(M53:M66)</f>
        <v>22423</v>
      </c>
      <c r="N67" s="59">
        <f t="shared" si="7"/>
        <v>1.3163639762559605</v>
      </c>
      <c r="O67" s="57">
        <f t="shared" si="8"/>
        <v>1111.4324324324325</v>
      </c>
      <c r="P67" s="61">
        <f t="shared" si="8"/>
        <v>84432</v>
      </c>
    </row>
    <row r="68" ht="12.75">
      <c r="A68" t="s">
        <v>42</v>
      </c>
    </row>
    <row r="69" ht="12.75">
      <c r="A69" t="s">
        <v>43</v>
      </c>
    </row>
    <row r="70" ht="12.75">
      <c r="A70" s="63" t="s">
        <v>44</v>
      </c>
    </row>
    <row r="71" ht="12.75"/>
    <row r="72" ht="12.75">
      <c r="A72" t="s">
        <v>16</v>
      </c>
    </row>
    <row r="73" ht="12.75">
      <c r="A73" t="s">
        <v>98</v>
      </c>
    </row>
    <row r="74" ht="12.75">
      <c r="A74" t="s">
        <v>99</v>
      </c>
    </row>
    <row r="77" ht="13.5" thickBot="1"/>
    <row r="78" spans="1:4" ht="12.75">
      <c r="A78" s="34">
        <v>2007</v>
      </c>
      <c r="B78" s="64" t="s">
        <v>101</v>
      </c>
      <c r="C78" s="35"/>
      <c r="D78" s="38"/>
    </row>
    <row r="79" spans="1:4" ht="12.75">
      <c r="A79" s="41"/>
      <c r="B79" s="43" t="s">
        <v>45</v>
      </c>
      <c r="C79" s="42"/>
      <c r="D79" s="44"/>
    </row>
    <row r="80" spans="1:4" ht="13.5" thickBot="1">
      <c r="A80" s="65" t="s">
        <v>46</v>
      </c>
      <c r="B80" s="47" t="s">
        <v>24</v>
      </c>
      <c r="C80" s="47" t="s">
        <v>25</v>
      </c>
      <c r="D80" s="49" t="s">
        <v>26</v>
      </c>
    </row>
    <row r="81" spans="1:6" ht="12.75">
      <c r="A81" s="66" t="s">
        <v>47</v>
      </c>
      <c r="B81" s="50">
        <f aca="true" t="shared" si="9" ref="B81:B86">C81/D81*100</f>
        <v>5.155210643015521</v>
      </c>
      <c r="C81" s="51">
        <v>372</v>
      </c>
      <c r="D81" s="54">
        <v>7216</v>
      </c>
      <c r="E81" s="67"/>
      <c r="F81" s="67"/>
    </row>
    <row r="82" spans="1:6" ht="12.75">
      <c r="A82" s="66" t="s">
        <v>48</v>
      </c>
      <c r="B82" s="50">
        <f t="shared" si="9"/>
        <v>4.512501849386004</v>
      </c>
      <c r="C82" s="51">
        <v>305</v>
      </c>
      <c r="D82" s="54">
        <v>6759</v>
      </c>
      <c r="E82" s="67"/>
      <c r="F82" s="67"/>
    </row>
    <row r="83" spans="1:6" ht="12.75">
      <c r="A83" s="66" t="s">
        <v>49</v>
      </c>
      <c r="B83" s="50">
        <f t="shared" si="9"/>
        <v>3.640474844544941</v>
      </c>
      <c r="C83" s="51">
        <v>322</v>
      </c>
      <c r="D83" s="54">
        <v>8845</v>
      </c>
      <c r="E83" s="67"/>
      <c r="F83" s="67"/>
    </row>
    <row r="84" spans="1:6" ht="12.75">
      <c r="A84" s="66" t="s">
        <v>50</v>
      </c>
      <c r="B84" s="50">
        <f t="shared" si="9"/>
        <v>2.69047895164096</v>
      </c>
      <c r="C84" s="51">
        <v>232</v>
      </c>
      <c r="D84" s="54">
        <v>8623</v>
      </c>
      <c r="E84" s="67"/>
      <c r="F84" s="67"/>
    </row>
    <row r="85" spans="1:6" ht="13.5" thickBot="1">
      <c r="A85" s="66" t="s">
        <v>51</v>
      </c>
      <c r="B85" s="50">
        <f t="shared" si="9"/>
        <v>5.972664295075829</v>
      </c>
      <c r="C85" s="51">
        <v>319</v>
      </c>
      <c r="D85" s="54">
        <v>5341</v>
      </c>
      <c r="E85" s="67"/>
      <c r="F85" s="67"/>
    </row>
    <row r="86" spans="1:10" ht="13.5" thickBot="1">
      <c r="A86" s="68" t="s">
        <v>41</v>
      </c>
      <c r="B86" s="59">
        <f t="shared" si="9"/>
        <v>4.213788603740757</v>
      </c>
      <c r="C86" s="57">
        <f>SUM(C81:C85)</f>
        <v>1550</v>
      </c>
      <c r="D86" s="61">
        <f>SUM(D81:D85)</f>
        <v>36784</v>
      </c>
      <c r="E86" s="67"/>
      <c r="F86" s="67"/>
      <c r="G86" s="67"/>
      <c r="J86" s="67"/>
    </row>
    <row r="87" spans="1:8" ht="12.75">
      <c r="A87" t="s">
        <v>52</v>
      </c>
      <c r="H87" s="67"/>
    </row>
  </sheetData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2"/>
  <dimension ref="A1:P85"/>
  <sheetViews>
    <sheetView workbookViewId="0" topLeftCell="A1">
      <selection activeCell="E42" sqref="E42"/>
    </sheetView>
  </sheetViews>
  <sheetFormatPr defaultColWidth="9.140625" defaultRowHeight="12.75"/>
  <cols>
    <col min="1" max="1" width="22.851562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102</v>
      </c>
      <c r="B1" s="2"/>
      <c r="C1" s="2"/>
      <c r="D1" s="3"/>
    </row>
    <row r="2" spans="1:4" ht="15.75">
      <c r="A2" s="5" t="s">
        <v>1</v>
      </c>
      <c r="B2" s="6"/>
      <c r="C2" s="6"/>
      <c r="D2" s="7"/>
    </row>
    <row r="3" spans="1:4" ht="12.75">
      <c r="A3" s="8" t="s">
        <v>2</v>
      </c>
      <c r="B3" s="9"/>
      <c r="C3" s="10"/>
      <c r="D3" s="11"/>
    </row>
    <row r="4" spans="1:4" ht="12.75">
      <c r="A4" s="12"/>
      <c r="B4" s="10">
        <v>2006</v>
      </c>
      <c r="C4" s="10">
        <v>2007</v>
      </c>
      <c r="D4" s="13" t="s">
        <v>3</v>
      </c>
    </row>
    <row r="5" spans="1:4" ht="12.75">
      <c r="A5" s="12" t="s">
        <v>4</v>
      </c>
      <c r="B5" s="14">
        <f aca="true" t="shared" si="0" ref="B5:C12">B16/B27*100</f>
        <v>1.7147636971978253</v>
      </c>
      <c r="C5" s="14">
        <f t="shared" si="0"/>
        <v>1.2920630413176204</v>
      </c>
      <c r="D5" s="15">
        <f aca="true" t="shared" si="1" ref="D5:D12">C5-B5</f>
        <v>-0.4227006558802049</v>
      </c>
    </row>
    <row r="6" spans="1:4" ht="12.75">
      <c r="A6" s="12" t="s">
        <v>5</v>
      </c>
      <c r="B6" s="14">
        <f t="shared" si="0"/>
        <v>1.2913110089735174</v>
      </c>
      <c r="C6" s="14">
        <f t="shared" si="0"/>
        <v>0.6629339305711086</v>
      </c>
      <c r="D6" s="15">
        <f t="shared" si="1"/>
        <v>-0.6283770784024088</v>
      </c>
    </row>
    <row r="7" spans="1:4" ht="12.75">
      <c r="A7" s="12" t="s">
        <v>6</v>
      </c>
      <c r="B7" s="14">
        <f t="shared" si="0"/>
        <v>5.46944961080113</v>
      </c>
      <c r="C7" s="14">
        <f t="shared" si="0"/>
        <v>4.636350697409621</v>
      </c>
      <c r="D7" s="15">
        <f t="shared" si="1"/>
        <v>-0.8330989133915088</v>
      </c>
    </row>
    <row r="8" spans="1:4" ht="12.75">
      <c r="A8" s="12" t="s">
        <v>7</v>
      </c>
      <c r="B8" s="14">
        <f t="shared" si="0"/>
        <v>2.029916758809171</v>
      </c>
      <c r="C8" s="14">
        <f t="shared" si="0"/>
        <v>1.5072198228853118</v>
      </c>
      <c r="D8" s="15">
        <f t="shared" si="1"/>
        <v>-0.5226969359238594</v>
      </c>
    </row>
    <row r="9" spans="1:4" ht="12.75">
      <c r="A9" s="12" t="s">
        <v>8</v>
      </c>
      <c r="B9" s="14">
        <f t="shared" si="0"/>
        <v>2.087587928295893</v>
      </c>
      <c r="C9" s="14">
        <f t="shared" si="0"/>
        <v>3.112705392270308</v>
      </c>
      <c r="D9" s="15">
        <f t="shared" si="1"/>
        <v>1.0251174639744147</v>
      </c>
    </row>
    <row r="10" spans="1:4" ht="12.75">
      <c r="A10" s="12" t="s">
        <v>9</v>
      </c>
      <c r="B10" s="14">
        <f t="shared" si="0"/>
        <v>1.4702679154868221</v>
      </c>
      <c r="C10" s="14">
        <f t="shared" si="0"/>
        <v>1.1534547099400656</v>
      </c>
      <c r="D10" s="15">
        <f t="shared" si="1"/>
        <v>-0.3168132055467565</v>
      </c>
    </row>
    <row r="11" spans="1:4" ht="12.75">
      <c r="A11" s="12" t="s">
        <v>10</v>
      </c>
      <c r="B11" s="14">
        <f t="shared" si="0"/>
        <v>2.5</v>
      </c>
      <c r="C11" s="14">
        <v>1.6</v>
      </c>
      <c r="D11" s="15">
        <f t="shared" si="1"/>
        <v>-0.8999999999999999</v>
      </c>
    </row>
    <row r="12" spans="1:4" ht="12.75">
      <c r="A12" s="8" t="s">
        <v>11</v>
      </c>
      <c r="B12" s="16">
        <f t="shared" si="0"/>
        <v>2.636079101983825</v>
      </c>
      <c r="C12" s="17">
        <f>C23/C34*100</f>
        <v>2.144311168422504</v>
      </c>
      <c r="D12" s="18">
        <f t="shared" si="1"/>
        <v>-0.491767933561321</v>
      </c>
    </row>
    <row r="13" spans="1:4" ht="12.75">
      <c r="A13" s="19"/>
      <c r="B13" s="6"/>
      <c r="C13" s="6"/>
      <c r="D13" s="7"/>
    </row>
    <row r="14" spans="1:4" ht="12.75">
      <c r="A14" s="8" t="s">
        <v>12</v>
      </c>
      <c r="B14" s="10"/>
      <c r="C14" s="10"/>
      <c r="D14" s="11"/>
    </row>
    <row r="15" spans="1:4" ht="12.75">
      <c r="A15" s="12"/>
      <c r="B15" s="10">
        <f>B4</f>
        <v>2006</v>
      </c>
      <c r="C15" s="10">
        <f>C4</f>
        <v>2007</v>
      </c>
      <c r="D15" s="13" t="s">
        <v>3</v>
      </c>
    </row>
    <row r="16" spans="1:4" ht="12.75">
      <c r="A16" s="12" t="s">
        <v>4</v>
      </c>
      <c r="B16" s="20">
        <v>123</v>
      </c>
      <c r="C16" s="21">
        <v>91</v>
      </c>
      <c r="D16" s="22">
        <f>C16-B16</f>
        <v>-32</v>
      </c>
    </row>
    <row r="17" spans="1:4" ht="12.75">
      <c r="A17" s="12" t="s">
        <v>5</v>
      </c>
      <c r="B17" s="20">
        <v>295</v>
      </c>
      <c r="C17" s="21">
        <v>148</v>
      </c>
      <c r="D17" s="22">
        <f aca="true" t="shared" si="2" ref="D17:D23">C17-B17</f>
        <v>-147</v>
      </c>
    </row>
    <row r="18" spans="1:10" ht="12.75">
      <c r="A18" s="12" t="s">
        <v>6</v>
      </c>
      <c r="B18" s="20">
        <v>1588</v>
      </c>
      <c r="C18" s="21">
        <v>1303</v>
      </c>
      <c r="D18" s="22">
        <f t="shared" si="2"/>
        <v>-285</v>
      </c>
      <c r="G18" s="21"/>
      <c r="I18" s="21"/>
      <c r="J18" s="20"/>
    </row>
    <row r="19" spans="1:9" ht="12.75">
      <c r="A19" s="12" t="s">
        <v>7</v>
      </c>
      <c r="B19" s="20">
        <v>973</v>
      </c>
      <c r="C19" s="21">
        <v>691</v>
      </c>
      <c r="D19" s="22">
        <f t="shared" si="2"/>
        <v>-282</v>
      </c>
      <c r="G19" s="21"/>
      <c r="I19" s="21"/>
    </row>
    <row r="20" spans="1:10" ht="12.75">
      <c r="A20" s="12" t="s">
        <v>8</v>
      </c>
      <c r="B20" s="20">
        <v>184</v>
      </c>
      <c r="C20" s="21">
        <v>269</v>
      </c>
      <c r="D20" s="22">
        <f t="shared" si="2"/>
        <v>85</v>
      </c>
      <c r="E20" s="21"/>
      <c r="F20" s="21"/>
      <c r="J20" s="20"/>
    </row>
    <row r="21" spans="1:6" ht="12.75">
      <c r="A21" s="12" t="s">
        <v>9</v>
      </c>
      <c r="B21" s="23">
        <v>135</v>
      </c>
      <c r="C21" s="24">
        <v>102</v>
      </c>
      <c r="D21" s="22">
        <f t="shared" si="2"/>
        <v>-33</v>
      </c>
      <c r="F21" s="21"/>
    </row>
    <row r="22" spans="1:4" ht="12.75">
      <c r="A22" s="12" t="s">
        <v>10</v>
      </c>
      <c r="B22" s="25">
        <v>62.5</v>
      </c>
      <c r="C22" s="26">
        <f>C11*C33/100</f>
        <v>40</v>
      </c>
      <c r="D22" s="22">
        <f t="shared" si="2"/>
        <v>-22.5</v>
      </c>
    </row>
    <row r="23" spans="1:9" ht="12.75">
      <c r="A23" s="8" t="s">
        <v>11</v>
      </c>
      <c r="B23" s="27">
        <f>SUM(B16:B22)</f>
        <v>3360.5</v>
      </c>
      <c r="C23" s="27">
        <f>SUM(C16:C22)</f>
        <v>2644</v>
      </c>
      <c r="D23" s="28">
        <f t="shared" si="2"/>
        <v>-716.5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13</v>
      </c>
      <c r="B25" s="10"/>
      <c r="C25" s="10"/>
      <c r="D25" s="11"/>
    </row>
    <row r="26" spans="1:4" ht="12.75">
      <c r="A26" s="12"/>
      <c r="B26" s="10">
        <f>B4</f>
        <v>2006</v>
      </c>
      <c r="C26" s="10">
        <f>C4</f>
        <v>2007</v>
      </c>
      <c r="D26" s="13" t="s">
        <v>3</v>
      </c>
    </row>
    <row r="27" spans="1:9" ht="12.75">
      <c r="A27" s="12" t="s">
        <v>4</v>
      </c>
      <c r="B27" s="21">
        <v>7173</v>
      </c>
      <c r="C27" s="21">
        <v>7043</v>
      </c>
      <c r="D27" s="22">
        <f aca="true" t="shared" si="3" ref="D27:D34">C27-B27</f>
        <v>-130</v>
      </c>
      <c r="G27" s="21"/>
      <c r="I27" s="21"/>
    </row>
    <row r="28" spans="1:9" ht="12.75">
      <c r="A28" s="12" t="s">
        <v>5</v>
      </c>
      <c r="B28" s="21">
        <v>22845</v>
      </c>
      <c r="C28" s="21">
        <v>22325</v>
      </c>
      <c r="D28" s="22">
        <f t="shared" si="3"/>
        <v>-520</v>
      </c>
      <c r="G28" s="21"/>
      <c r="I28" s="21"/>
    </row>
    <row r="29" spans="1:10" ht="12.75">
      <c r="A29" s="12" t="s">
        <v>6</v>
      </c>
      <c r="B29" s="21">
        <v>29034</v>
      </c>
      <c r="C29" s="21">
        <v>28104</v>
      </c>
      <c r="D29" s="22">
        <f t="shared" si="3"/>
        <v>-930</v>
      </c>
      <c r="G29" s="21"/>
      <c r="I29" s="21"/>
      <c r="J29" s="29"/>
    </row>
    <row r="30" spans="1:9" ht="12.75">
      <c r="A30" s="12" t="s">
        <v>7</v>
      </c>
      <c r="B30" s="21">
        <v>47933</v>
      </c>
      <c r="C30" s="21">
        <v>45846</v>
      </c>
      <c r="D30" s="22">
        <f t="shared" si="3"/>
        <v>-2087</v>
      </c>
      <c r="G30" s="21"/>
      <c r="I30" s="21"/>
    </row>
    <row r="31" spans="1:10" ht="12.75">
      <c r="A31" s="12" t="s">
        <v>8</v>
      </c>
      <c r="B31" s="21">
        <v>8814</v>
      </c>
      <c r="C31" s="21">
        <v>8642</v>
      </c>
      <c r="D31" s="22">
        <f t="shared" si="3"/>
        <v>-172</v>
      </c>
      <c r="E31" s="21"/>
      <c r="F31" s="21"/>
      <c r="G31" s="21"/>
      <c r="I31" s="21"/>
      <c r="J31" s="29"/>
    </row>
    <row r="32" spans="1:9" ht="12.75">
      <c r="A32" s="12" t="s">
        <v>9</v>
      </c>
      <c r="B32" s="21">
        <v>9182</v>
      </c>
      <c r="C32" s="21">
        <v>8843</v>
      </c>
      <c r="D32" s="22">
        <f t="shared" si="3"/>
        <v>-339</v>
      </c>
      <c r="G32" s="21"/>
      <c r="I32" s="21"/>
    </row>
    <row r="33" spans="1:9" ht="12.75">
      <c r="A33" s="12" t="s">
        <v>10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11</v>
      </c>
      <c r="B34" s="27">
        <f>SUM(B27:B33)</f>
        <v>127481</v>
      </c>
      <c r="C34" s="27">
        <f>SUM(C27:C33)</f>
        <v>123303</v>
      </c>
      <c r="D34" s="28">
        <f t="shared" si="3"/>
        <v>-4178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14</v>
      </c>
    </row>
    <row r="37" ht="12.75">
      <c r="A37" s="32" t="s">
        <v>15</v>
      </c>
    </row>
    <row r="38" ht="12.75">
      <c r="A38" s="32" t="s">
        <v>103</v>
      </c>
    </row>
    <row r="39" ht="12.75">
      <c r="A39" s="32" t="s">
        <v>16</v>
      </c>
    </row>
    <row r="40" ht="12.75">
      <c r="A40" t="s">
        <v>104</v>
      </c>
    </row>
    <row r="41" ht="12.75">
      <c r="A41" s="32"/>
    </row>
    <row r="44" ht="12.75">
      <c r="A44" t="s">
        <v>18</v>
      </c>
    </row>
    <row r="45" ht="12.75">
      <c r="A45" t="s">
        <v>19</v>
      </c>
    </row>
    <row r="46" ht="12.75"/>
    <row r="47" spans="1:3" ht="12.75">
      <c r="A47" t="s">
        <v>105</v>
      </c>
      <c r="B47">
        <v>2007</v>
      </c>
      <c r="C47" t="s">
        <v>21</v>
      </c>
    </row>
    <row r="48" ht="13.5" thickBot="1"/>
    <row r="49" spans="1:16" s="39" customFormat="1" ht="12.75">
      <c r="A49" s="33">
        <v>2007</v>
      </c>
      <c r="B49" s="34" t="str">
        <f>A47</f>
        <v>UGE 23</v>
      </c>
      <c r="C49" s="35"/>
      <c r="D49" s="36"/>
      <c r="E49" s="37" t="str">
        <f>B49</f>
        <v>UGE 23</v>
      </c>
      <c r="F49" s="35"/>
      <c r="G49" s="36"/>
      <c r="H49" s="35" t="str">
        <f>B49</f>
        <v>UGE 23</v>
      </c>
      <c r="I49" s="35"/>
      <c r="J49" s="36"/>
      <c r="K49" s="35" t="str">
        <f>B49</f>
        <v>UGE 23</v>
      </c>
      <c r="L49" s="35"/>
      <c r="M49" s="36"/>
      <c r="N49" s="35" t="str">
        <f>B49</f>
        <v>UGE 23</v>
      </c>
      <c r="O49" s="35"/>
      <c r="P49" s="38"/>
    </row>
    <row r="50" spans="1:16" ht="12.75">
      <c r="A50" s="40"/>
      <c r="B50" s="41" t="s">
        <v>7</v>
      </c>
      <c r="C50" s="42"/>
      <c r="D50" s="42"/>
      <c r="E50" s="43" t="s">
        <v>9</v>
      </c>
      <c r="F50" s="42"/>
      <c r="G50" s="42"/>
      <c r="H50" s="43" t="s">
        <v>4</v>
      </c>
      <c r="I50" s="42"/>
      <c r="J50" s="42"/>
      <c r="K50" s="43" t="s">
        <v>22</v>
      </c>
      <c r="L50" s="42"/>
      <c r="M50" s="42"/>
      <c r="N50" s="43" t="s">
        <v>11</v>
      </c>
      <c r="O50" s="42"/>
      <c r="P50" s="44"/>
    </row>
    <row r="51" spans="1:16" ht="13.5" thickBot="1">
      <c r="A51" s="45" t="s">
        <v>23</v>
      </c>
      <c r="B51" s="46" t="s">
        <v>24</v>
      </c>
      <c r="C51" s="47" t="s">
        <v>25</v>
      </c>
      <c r="D51" s="48" t="s">
        <v>26</v>
      </c>
      <c r="E51" s="47" t="s">
        <v>24</v>
      </c>
      <c r="F51" s="47" t="s">
        <v>25</v>
      </c>
      <c r="G51" s="48" t="s">
        <v>26</v>
      </c>
      <c r="H51" s="47" t="s">
        <v>24</v>
      </c>
      <c r="I51" s="47" t="s">
        <v>25</v>
      </c>
      <c r="J51" s="48" t="s">
        <v>26</v>
      </c>
      <c r="K51" s="47" t="s">
        <v>24</v>
      </c>
      <c r="L51" s="47" t="s">
        <v>25</v>
      </c>
      <c r="M51" s="48" t="s">
        <v>26</v>
      </c>
      <c r="N51" s="47" t="s">
        <v>24</v>
      </c>
      <c r="O51" s="47" t="s">
        <v>25</v>
      </c>
      <c r="P51" s="49" t="s">
        <v>26</v>
      </c>
    </row>
    <row r="52" spans="1:16" ht="12.75">
      <c r="A52" s="40" t="s">
        <v>27</v>
      </c>
      <c r="B52" s="50">
        <f>C52/D52*100</f>
        <v>2.71910888524307</v>
      </c>
      <c r="C52" s="51">
        <v>85.10810810810808</v>
      </c>
      <c r="D52" s="52">
        <v>3130</v>
      </c>
      <c r="E52" s="50">
        <f>F52/G52*100</f>
        <v>1.304978250362494</v>
      </c>
      <c r="F52" s="51">
        <v>27</v>
      </c>
      <c r="G52" s="52">
        <v>2069</v>
      </c>
      <c r="H52" s="50">
        <f>I52/J52*100</f>
        <v>1.9848771266540641</v>
      </c>
      <c r="I52" s="51">
        <v>42</v>
      </c>
      <c r="J52" s="52">
        <v>2116</v>
      </c>
      <c r="K52" s="50">
        <f>L52/M52*100</f>
        <v>1.3193116634799236</v>
      </c>
      <c r="L52" s="51">
        <v>69</v>
      </c>
      <c r="M52" s="53">
        <v>5230</v>
      </c>
      <c r="N52" s="50">
        <f>O52/P52*100</f>
        <v>1.7784624002240579</v>
      </c>
      <c r="O52" s="51">
        <f>L52+I52+F52+C52</f>
        <v>223.10810810810807</v>
      </c>
      <c r="P52" s="54">
        <f>M52+J52+G52+D52</f>
        <v>12545</v>
      </c>
    </row>
    <row r="53" spans="1:16" ht="12.75">
      <c r="A53" s="40" t="s">
        <v>28</v>
      </c>
      <c r="B53" s="50">
        <f aca="true" t="shared" si="4" ref="B53:B65">C53/D53*100</f>
        <v>1.0219866168419223</v>
      </c>
      <c r="C53" s="51">
        <v>31.783783783783782</v>
      </c>
      <c r="D53" s="52">
        <v>3110</v>
      </c>
      <c r="E53" s="50">
        <f aca="true" t="shared" si="5" ref="E53:E65">F53/G53*100</f>
        <v>1.5820149875104081</v>
      </c>
      <c r="F53" s="51">
        <v>19</v>
      </c>
      <c r="G53" s="52">
        <v>1201</v>
      </c>
      <c r="H53" s="50">
        <f>I53/J53*100</f>
        <v>1.4258555133079849</v>
      </c>
      <c r="I53" s="51">
        <v>15</v>
      </c>
      <c r="J53" s="52">
        <v>1052</v>
      </c>
      <c r="K53" s="50">
        <f aca="true" t="shared" si="6" ref="K53:K65">L53/M53*100</f>
        <v>0.21953896816684962</v>
      </c>
      <c r="L53" s="51">
        <v>2</v>
      </c>
      <c r="M53" s="52">
        <v>911</v>
      </c>
      <c r="N53" s="50">
        <f aca="true" t="shared" si="7" ref="N53:N66">O53/P53*100</f>
        <v>1.08039183589072</v>
      </c>
      <c r="O53" s="51">
        <f>L53+I53+F53+C53</f>
        <v>67.78378378378378</v>
      </c>
      <c r="P53" s="54">
        <f>M53+J53+G53+D53</f>
        <v>6274</v>
      </c>
    </row>
    <row r="54" spans="1:16" ht="12.75">
      <c r="A54" s="40" t="s">
        <v>29</v>
      </c>
      <c r="B54" s="50">
        <f t="shared" si="4"/>
        <v>1.6917319910493378</v>
      </c>
      <c r="C54" s="51">
        <v>96.64864864864867</v>
      </c>
      <c r="D54" s="52">
        <v>5713</v>
      </c>
      <c r="E54" s="50"/>
      <c r="F54" s="51"/>
      <c r="G54" s="52"/>
      <c r="H54" s="50"/>
      <c r="I54" s="51"/>
      <c r="J54" s="52"/>
      <c r="K54" s="50"/>
      <c r="M54" s="52"/>
      <c r="N54" s="50">
        <f t="shared" si="7"/>
        <v>1.6917319910493378</v>
      </c>
      <c r="O54" s="51">
        <f>F54+C54</f>
        <v>96.64864864864867</v>
      </c>
      <c r="P54" s="54">
        <f>G54+D54</f>
        <v>5713</v>
      </c>
    </row>
    <row r="55" spans="1:16" ht="12.75">
      <c r="A55" s="40" t="s">
        <v>30</v>
      </c>
      <c r="B55" s="50"/>
      <c r="C55" s="51"/>
      <c r="D55" s="52"/>
      <c r="E55" s="50"/>
      <c r="F55" s="51"/>
      <c r="G55" s="52"/>
      <c r="H55" s="50"/>
      <c r="I55" s="51"/>
      <c r="J55" s="52"/>
      <c r="K55" s="50">
        <f t="shared" si="6"/>
        <v>0.3152916447714136</v>
      </c>
      <c r="L55">
        <v>6</v>
      </c>
      <c r="M55" s="52">
        <v>1903</v>
      </c>
      <c r="N55" s="50">
        <f t="shared" si="7"/>
        <v>0.3152916447714136</v>
      </c>
      <c r="O55" s="51">
        <f>L55+F55+C55</f>
        <v>6</v>
      </c>
      <c r="P55" s="54">
        <f>M55+G55+D55</f>
        <v>1903</v>
      </c>
    </row>
    <row r="56" spans="1:16" ht="12.75">
      <c r="A56" s="40" t="s">
        <v>31</v>
      </c>
      <c r="B56" s="50"/>
      <c r="C56" s="51"/>
      <c r="D56" s="52"/>
      <c r="E56" s="50">
        <f t="shared" si="5"/>
        <v>0.8583690987124464</v>
      </c>
      <c r="F56" s="51">
        <v>4</v>
      </c>
      <c r="G56" s="52">
        <v>466</v>
      </c>
      <c r="H56" s="50">
        <f>I56/J56*100</f>
        <v>0.47318611987381703</v>
      </c>
      <c r="I56" s="51">
        <v>3</v>
      </c>
      <c r="J56" s="52">
        <v>634</v>
      </c>
      <c r="K56" s="50">
        <f t="shared" si="6"/>
        <v>0.5424954792043399</v>
      </c>
      <c r="L56" s="51">
        <v>6</v>
      </c>
      <c r="M56" s="52">
        <v>1106</v>
      </c>
      <c r="N56" s="50">
        <f t="shared" si="7"/>
        <v>0.5893019038984587</v>
      </c>
      <c r="O56" s="51">
        <f aca="true" t="shared" si="8" ref="O56:P66">L56+I56+F56+C56</f>
        <v>13</v>
      </c>
      <c r="P56" s="54">
        <f t="shared" si="8"/>
        <v>2206</v>
      </c>
    </row>
    <row r="57" spans="1:16" ht="12.75">
      <c r="A57" s="40" t="s">
        <v>32</v>
      </c>
      <c r="B57" s="50">
        <f t="shared" si="4"/>
        <v>1.906254080167124</v>
      </c>
      <c r="C57" s="51">
        <v>7.891891891891893</v>
      </c>
      <c r="D57" s="52">
        <v>414</v>
      </c>
      <c r="E57" s="50"/>
      <c r="F57" s="51"/>
      <c r="G57" s="52"/>
      <c r="H57" s="50">
        <f>I57/J57*100</f>
        <v>4</v>
      </c>
      <c r="I57" s="51">
        <v>3</v>
      </c>
      <c r="J57" s="52">
        <v>75</v>
      </c>
      <c r="K57" s="50">
        <f t="shared" si="6"/>
        <v>0.9569377990430622</v>
      </c>
      <c r="L57" s="51">
        <v>2</v>
      </c>
      <c r="M57" s="52">
        <v>209</v>
      </c>
      <c r="N57" s="50">
        <f t="shared" si="7"/>
        <v>1.8469759157438241</v>
      </c>
      <c r="O57" s="51">
        <f t="shared" si="8"/>
        <v>12.891891891891893</v>
      </c>
      <c r="P57" s="54">
        <f t="shared" si="8"/>
        <v>698</v>
      </c>
    </row>
    <row r="58" spans="1:16" ht="12.75">
      <c r="A58" s="40" t="s">
        <v>33</v>
      </c>
      <c r="B58" s="50">
        <f t="shared" si="4"/>
        <v>1.6207395864725211</v>
      </c>
      <c r="C58" s="51">
        <v>59.594594594594604</v>
      </c>
      <c r="D58" s="52">
        <v>3677</v>
      </c>
      <c r="E58" s="50">
        <f t="shared" si="5"/>
        <v>0.7151370679380215</v>
      </c>
      <c r="F58" s="51">
        <v>6</v>
      </c>
      <c r="G58" s="52">
        <v>839</v>
      </c>
      <c r="H58" s="50">
        <f>I58/J58*100</f>
        <v>1.2102874432677762</v>
      </c>
      <c r="I58" s="51">
        <v>8</v>
      </c>
      <c r="J58" s="52">
        <v>661</v>
      </c>
      <c r="K58" s="50">
        <f t="shared" si="6"/>
        <v>0.8359456635318705</v>
      </c>
      <c r="L58" s="51">
        <v>16</v>
      </c>
      <c r="M58" s="52">
        <v>1914</v>
      </c>
      <c r="N58" s="50">
        <f t="shared" si="7"/>
        <v>1.2634973148299902</v>
      </c>
      <c r="O58" s="51">
        <f t="shared" si="8"/>
        <v>89.59459459459461</v>
      </c>
      <c r="P58" s="54">
        <f t="shared" si="8"/>
        <v>7091</v>
      </c>
    </row>
    <row r="59" spans="1:16" ht="12.75">
      <c r="A59" s="40" t="s">
        <v>34</v>
      </c>
      <c r="B59" s="50">
        <f t="shared" si="4"/>
        <v>1.1365319900950286</v>
      </c>
      <c r="C59" s="51">
        <v>43.54054054054054</v>
      </c>
      <c r="D59" s="52">
        <v>3831</v>
      </c>
      <c r="E59" s="50"/>
      <c r="F59" s="51"/>
      <c r="G59" s="52"/>
      <c r="H59" s="50"/>
      <c r="I59" s="51"/>
      <c r="J59" s="52"/>
      <c r="K59" s="50">
        <f t="shared" si="6"/>
        <v>0.11627906976744186</v>
      </c>
      <c r="L59" s="51">
        <v>1</v>
      </c>
      <c r="M59" s="52">
        <v>860</v>
      </c>
      <c r="N59" s="50">
        <f t="shared" si="7"/>
        <v>0.9494892462276815</v>
      </c>
      <c r="O59" s="51">
        <f t="shared" si="8"/>
        <v>44.54054054054054</v>
      </c>
      <c r="P59" s="54">
        <f t="shared" si="8"/>
        <v>4691</v>
      </c>
    </row>
    <row r="60" spans="1:16" ht="12.75">
      <c r="A60" s="40" t="s">
        <v>35</v>
      </c>
      <c r="B60" s="50">
        <f t="shared" si="4"/>
        <v>0.9584346397364509</v>
      </c>
      <c r="C60" s="51">
        <v>31.21621621621621</v>
      </c>
      <c r="D60" s="52">
        <v>3257</v>
      </c>
      <c r="E60" s="50">
        <f t="shared" si="5"/>
        <v>2.0855057351407713</v>
      </c>
      <c r="F60" s="51">
        <v>20</v>
      </c>
      <c r="G60" s="52">
        <v>959</v>
      </c>
      <c r="H60" s="50">
        <f>I60/J60*100</f>
        <v>0.9925558312655087</v>
      </c>
      <c r="I60" s="51">
        <v>4</v>
      </c>
      <c r="J60" s="52">
        <v>403</v>
      </c>
      <c r="K60" s="50">
        <f t="shared" si="6"/>
        <v>0.08673026886383348</v>
      </c>
      <c r="L60" s="51">
        <v>1</v>
      </c>
      <c r="M60" s="52">
        <v>1153</v>
      </c>
      <c r="N60" s="50">
        <f t="shared" si="7"/>
        <v>0.9739469198928657</v>
      </c>
      <c r="O60" s="51">
        <f t="shared" si="8"/>
        <v>56.21621621621621</v>
      </c>
      <c r="P60" s="54">
        <f t="shared" si="8"/>
        <v>5772</v>
      </c>
    </row>
    <row r="61" spans="1:16" ht="12.75">
      <c r="A61" s="40" t="s">
        <v>36</v>
      </c>
      <c r="B61" s="50"/>
      <c r="C61" s="51"/>
      <c r="D61" s="52"/>
      <c r="E61" s="50">
        <f t="shared" si="5"/>
        <v>0.5859375</v>
      </c>
      <c r="F61" s="51">
        <v>3</v>
      </c>
      <c r="G61" s="52">
        <v>512</v>
      </c>
      <c r="H61" s="50">
        <f>I61/J61*100</f>
        <v>0.4796163069544364</v>
      </c>
      <c r="I61" s="51">
        <v>2</v>
      </c>
      <c r="J61" s="52">
        <v>417</v>
      </c>
      <c r="K61" s="50">
        <f t="shared" si="6"/>
        <v>0.6134969325153374</v>
      </c>
      <c r="L61" s="51">
        <v>9</v>
      </c>
      <c r="M61" s="52">
        <v>1467</v>
      </c>
      <c r="N61" s="50">
        <f t="shared" si="7"/>
        <v>0.5843071786310517</v>
      </c>
      <c r="O61" s="51">
        <f t="shared" si="8"/>
        <v>14</v>
      </c>
      <c r="P61" s="54">
        <f t="shared" si="8"/>
        <v>2396</v>
      </c>
    </row>
    <row r="62" spans="1:16" ht="12.75">
      <c r="A62" s="40" t="s">
        <v>37</v>
      </c>
      <c r="B62" s="50">
        <f t="shared" si="4"/>
        <v>1.3116117793856634</v>
      </c>
      <c r="C62" s="51">
        <v>86.08108108108108</v>
      </c>
      <c r="D62" s="52">
        <v>6563</v>
      </c>
      <c r="E62" s="50">
        <f t="shared" si="5"/>
        <v>0.931098696461825</v>
      </c>
      <c r="F62" s="51">
        <v>5</v>
      </c>
      <c r="G62" s="52">
        <v>537</v>
      </c>
      <c r="H62" s="50"/>
      <c r="I62" s="51"/>
      <c r="J62" s="52"/>
      <c r="K62" s="50">
        <f t="shared" si="6"/>
        <v>0.19047619047619047</v>
      </c>
      <c r="L62" s="51">
        <v>4</v>
      </c>
      <c r="M62" s="52">
        <v>2100</v>
      </c>
      <c r="N62" s="50">
        <f t="shared" si="7"/>
        <v>1.0334900117508812</v>
      </c>
      <c r="O62" s="51">
        <f t="shared" si="8"/>
        <v>95.08108108108108</v>
      </c>
      <c r="P62" s="54">
        <f t="shared" si="8"/>
        <v>9200</v>
      </c>
    </row>
    <row r="63" spans="1:16" ht="12.75">
      <c r="A63" s="40" t="s">
        <v>38</v>
      </c>
      <c r="B63" s="50">
        <f t="shared" si="4"/>
        <v>1.290592918499895</v>
      </c>
      <c r="C63" s="51">
        <v>74.9189189189189</v>
      </c>
      <c r="D63" s="52">
        <v>5805</v>
      </c>
      <c r="E63" s="50">
        <f t="shared" si="5"/>
        <v>0.6435006435006435</v>
      </c>
      <c r="F63" s="51">
        <v>5</v>
      </c>
      <c r="G63" s="52">
        <v>777</v>
      </c>
      <c r="H63" s="50">
        <f>I63/J63*100</f>
        <v>0.6968641114982579</v>
      </c>
      <c r="I63" s="51">
        <v>4</v>
      </c>
      <c r="J63" s="52">
        <v>574</v>
      </c>
      <c r="K63" s="50">
        <f t="shared" si="6"/>
        <v>0.35657686212361334</v>
      </c>
      <c r="L63" s="51">
        <v>9</v>
      </c>
      <c r="M63" s="52">
        <v>2524</v>
      </c>
      <c r="N63" s="50">
        <f t="shared" si="7"/>
        <v>0.9599061871789143</v>
      </c>
      <c r="O63" s="51">
        <f t="shared" si="8"/>
        <v>92.9189189189189</v>
      </c>
      <c r="P63" s="54">
        <f t="shared" si="8"/>
        <v>9680</v>
      </c>
    </row>
    <row r="64" spans="1:16" ht="12.75">
      <c r="A64" s="40" t="s">
        <v>39</v>
      </c>
      <c r="B64" s="50">
        <f t="shared" si="4"/>
        <v>1.5126663021687625</v>
      </c>
      <c r="C64" s="51">
        <v>83</v>
      </c>
      <c r="D64" s="52">
        <v>5487</v>
      </c>
      <c r="E64" s="50">
        <f t="shared" si="5"/>
        <v>0.16</v>
      </c>
      <c r="F64" s="51">
        <v>1</v>
      </c>
      <c r="G64" s="52">
        <v>625</v>
      </c>
      <c r="H64" s="50">
        <f>I64/J64*100</f>
        <v>0.2380952380952381</v>
      </c>
      <c r="I64" s="51">
        <v>1</v>
      </c>
      <c r="J64" s="52">
        <v>420</v>
      </c>
      <c r="K64" s="50">
        <f t="shared" si="6"/>
        <v>0.8450704225352111</v>
      </c>
      <c r="L64" s="51">
        <v>6</v>
      </c>
      <c r="M64" s="52">
        <v>710</v>
      </c>
      <c r="N64" s="50">
        <f t="shared" si="7"/>
        <v>1.256558961612814</v>
      </c>
      <c r="O64" s="51">
        <f t="shared" si="8"/>
        <v>91</v>
      </c>
      <c r="P64" s="54">
        <f t="shared" si="8"/>
        <v>7242</v>
      </c>
    </row>
    <row r="65" spans="1:16" s="39" customFormat="1" ht="13.5" thickBot="1">
      <c r="A65" s="45" t="s">
        <v>40</v>
      </c>
      <c r="B65" s="50">
        <f t="shared" si="4"/>
        <v>1.8689197532580941</v>
      </c>
      <c r="C65" s="51">
        <v>90.81081081081079</v>
      </c>
      <c r="D65" s="52">
        <v>4859</v>
      </c>
      <c r="E65" s="50">
        <f t="shared" si="5"/>
        <v>1.3986013986013985</v>
      </c>
      <c r="F65" s="51">
        <v>12</v>
      </c>
      <c r="G65" s="52">
        <v>858</v>
      </c>
      <c r="H65" s="50">
        <f>I65/J65*100</f>
        <v>1.3024602026049203</v>
      </c>
      <c r="I65" s="51">
        <v>9</v>
      </c>
      <c r="J65" s="52">
        <v>691</v>
      </c>
      <c r="K65" s="50">
        <f t="shared" si="6"/>
        <v>0.7596067917783735</v>
      </c>
      <c r="L65" s="51">
        <v>17</v>
      </c>
      <c r="M65" s="52">
        <v>2238</v>
      </c>
      <c r="N65" s="50">
        <f t="shared" si="7"/>
        <v>1.4898312608236268</v>
      </c>
      <c r="O65" s="51">
        <f t="shared" si="8"/>
        <v>128.81081081081078</v>
      </c>
      <c r="P65" s="54">
        <f t="shared" si="8"/>
        <v>8646</v>
      </c>
    </row>
    <row r="66" spans="1:16" ht="13.5" thickBot="1">
      <c r="A66" s="55" t="s">
        <v>41</v>
      </c>
      <c r="B66" s="56">
        <f>C66/D66*100</f>
        <v>1.5063355463826607</v>
      </c>
      <c r="C66" s="57">
        <f>SUM(C52:C65)</f>
        <v>690.5945945945946</v>
      </c>
      <c r="D66" s="58">
        <f>SUM(D52:D65)</f>
        <v>45846</v>
      </c>
      <c r="E66" s="59">
        <f>F66/G66*100</f>
        <v>1.1534547099400656</v>
      </c>
      <c r="F66" s="57">
        <f>SUM(F52:F65)</f>
        <v>102</v>
      </c>
      <c r="G66" s="57">
        <f>SUM(G52:G65)</f>
        <v>8843</v>
      </c>
      <c r="H66" s="59">
        <f>I66/J66*100</f>
        <v>1.2920630413176204</v>
      </c>
      <c r="I66" s="57">
        <f>SUM(I52:I65)</f>
        <v>91</v>
      </c>
      <c r="J66" s="57">
        <f>SUM(J52:J65)</f>
        <v>7043</v>
      </c>
      <c r="K66" s="60">
        <f>L66/M66*100</f>
        <v>0.6629339305711086</v>
      </c>
      <c r="L66" s="57">
        <f>SUM(L52:L65)</f>
        <v>148</v>
      </c>
      <c r="M66" s="58">
        <f>SUM(M52:M65)</f>
        <v>22325</v>
      </c>
      <c r="N66" s="59">
        <f t="shared" si="7"/>
        <v>1.2272560222165847</v>
      </c>
      <c r="O66" s="57">
        <f t="shared" si="8"/>
        <v>1031.5945945945946</v>
      </c>
      <c r="P66" s="61">
        <f t="shared" si="8"/>
        <v>84057</v>
      </c>
    </row>
    <row r="67" ht="12.75">
      <c r="A67" t="s">
        <v>42</v>
      </c>
    </row>
    <row r="68" ht="12.75">
      <c r="A68" t="s">
        <v>43</v>
      </c>
    </row>
    <row r="69" ht="12.75">
      <c r="A69" s="63" t="s">
        <v>44</v>
      </c>
    </row>
    <row r="70" ht="12.75"/>
    <row r="71" ht="12.75">
      <c r="A71" t="s">
        <v>16</v>
      </c>
    </row>
    <row r="72" ht="12.75">
      <c r="A72" t="s">
        <v>104</v>
      </c>
    </row>
    <row r="75" ht="13.5" thickBot="1"/>
    <row r="76" spans="1:4" ht="12.75">
      <c r="A76" s="34">
        <v>2007</v>
      </c>
      <c r="B76" s="64" t="s">
        <v>106</v>
      </c>
      <c r="C76" s="35"/>
      <c r="D76" s="38"/>
    </row>
    <row r="77" spans="1:4" ht="12.75">
      <c r="A77" s="41"/>
      <c r="B77" s="43" t="s">
        <v>45</v>
      </c>
      <c r="C77" s="42"/>
      <c r="D77" s="44"/>
    </row>
    <row r="78" spans="1:4" ht="13.5" thickBot="1">
      <c r="A78" s="65" t="s">
        <v>46</v>
      </c>
      <c r="B78" s="47" t="s">
        <v>24</v>
      </c>
      <c r="C78" s="47" t="s">
        <v>25</v>
      </c>
      <c r="D78" s="49" t="s">
        <v>26</v>
      </c>
    </row>
    <row r="79" spans="1:6" ht="12.75">
      <c r="A79" s="66" t="s">
        <v>47</v>
      </c>
      <c r="B79" s="50">
        <f aca="true" t="shared" si="9" ref="B79:B84">C79/D79*100</f>
        <v>5.415112584611134</v>
      </c>
      <c r="C79" s="51">
        <v>392</v>
      </c>
      <c r="D79" s="54">
        <v>7239</v>
      </c>
      <c r="E79" s="67"/>
      <c r="F79" s="67"/>
    </row>
    <row r="80" spans="1:6" ht="12.75">
      <c r="A80" s="66" t="s">
        <v>48</v>
      </c>
      <c r="B80" s="50">
        <f t="shared" si="9"/>
        <v>4.705882352941177</v>
      </c>
      <c r="C80" s="51">
        <v>316</v>
      </c>
      <c r="D80" s="54">
        <v>6715</v>
      </c>
      <c r="E80" s="67"/>
      <c r="F80" s="67"/>
    </row>
    <row r="81" spans="1:6" ht="12.75">
      <c r="A81" s="66" t="s">
        <v>49</v>
      </c>
      <c r="B81" s="50">
        <f t="shared" si="9"/>
        <v>3.5787089467723665</v>
      </c>
      <c r="C81" s="51">
        <v>316</v>
      </c>
      <c r="D81" s="54">
        <v>8830</v>
      </c>
      <c r="E81" s="67"/>
      <c r="F81" s="67"/>
    </row>
    <row r="82" spans="1:6" ht="12.75">
      <c r="A82" s="66" t="s">
        <v>50</v>
      </c>
      <c r="B82" s="50">
        <f t="shared" si="9"/>
        <v>2.6413345690454126</v>
      </c>
      <c r="C82" s="51">
        <v>228</v>
      </c>
      <c r="D82" s="54">
        <v>8632</v>
      </c>
      <c r="E82" s="67"/>
      <c r="F82" s="67"/>
    </row>
    <row r="83" spans="1:6" ht="13.5" thickBot="1">
      <c r="A83" s="66" t="s">
        <v>51</v>
      </c>
      <c r="B83" s="50">
        <f t="shared" si="9"/>
        <v>6.0037523452157595</v>
      </c>
      <c r="C83" s="51">
        <v>320</v>
      </c>
      <c r="D83" s="54">
        <v>5330</v>
      </c>
      <c r="E83" s="67"/>
      <c r="F83" s="67"/>
    </row>
    <row r="84" spans="1:10" ht="13.5" thickBot="1">
      <c r="A84" s="68" t="s">
        <v>41</v>
      </c>
      <c r="B84" s="59">
        <f t="shared" si="9"/>
        <v>4.2780166548739995</v>
      </c>
      <c r="C84" s="57">
        <f>SUM(C79:C83)</f>
        <v>1572</v>
      </c>
      <c r="D84" s="61">
        <f>SUM(D79:D83)</f>
        <v>36746</v>
      </c>
      <c r="E84" s="67"/>
      <c r="F84" s="67"/>
      <c r="G84" s="67"/>
      <c r="J84" s="67"/>
    </row>
    <row r="85" spans="1:8" ht="12.75">
      <c r="A85" t="s">
        <v>52</v>
      </c>
      <c r="H85" s="67"/>
    </row>
  </sheetData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3"/>
  <dimension ref="A1:P87"/>
  <sheetViews>
    <sheetView workbookViewId="0" topLeftCell="A52">
      <selection activeCell="F78" sqref="F78"/>
    </sheetView>
  </sheetViews>
  <sheetFormatPr defaultColWidth="9.140625" defaultRowHeight="12.75"/>
  <cols>
    <col min="1" max="1" width="22.851562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107</v>
      </c>
      <c r="B1" s="2"/>
      <c r="C1" s="2"/>
      <c r="D1" s="3"/>
    </row>
    <row r="2" spans="1:4" ht="15.75">
      <c r="A2" s="5" t="s">
        <v>1</v>
      </c>
      <c r="B2" s="6"/>
      <c r="C2" s="6"/>
      <c r="D2" s="7"/>
    </row>
    <row r="3" spans="1:4" ht="12.75">
      <c r="A3" s="8" t="s">
        <v>2</v>
      </c>
      <c r="B3" s="9"/>
      <c r="C3" s="10"/>
      <c r="D3" s="11"/>
    </row>
    <row r="4" spans="1:4" ht="12.75">
      <c r="A4" s="12"/>
      <c r="B4" s="10">
        <v>2006</v>
      </c>
      <c r="C4" s="10">
        <v>2007</v>
      </c>
      <c r="D4" s="13" t="s">
        <v>3</v>
      </c>
    </row>
    <row r="5" spans="1:4" ht="12.75">
      <c r="A5" s="12" t="s">
        <v>4</v>
      </c>
      <c r="B5" s="14">
        <f aca="true" t="shared" si="0" ref="B5:C12">B16/B27*100</f>
        <v>1.3908205841446455</v>
      </c>
      <c r="C5" s="14">
        <f t="shared" si="0"/>
        <v>1.1899702507437315</v>
      </c>
      <c r="D5" s="15">
        <f aca="true" t="shared" si="1" ref="D5:D12">C5-B5</f>
        <v>-0.20085033340091396</v>
      </c>
    </row>
    <row r="6" spans="1:4" ht="12.75">
      <c r="A6" s="12" t="s">
        <v>5</v>
      </c>
      <c r="B6" s="14">
        <f t="shared" si="0"/>
        <v>1.2913110089735174</v>
      </c>
      <c r="C6" s="14">
        <f t="shared" si="0"/>
        <v>0.6629339305711086</v>
      </c>
      <c r="D6" s="15">
        <f t="shared" si="1"/>
        <v>-0.6283770784024088</v>
      </c>
    </row>
    <row r="7" spans="1:4" ht="12.75">
      <c r="A7" s="12" t="s">
        <v>6</v>
      </c>
      <c r="B7" s="14">
        <f t="shared" si="0"/>
        <v>5.187022112006614</v>
      </c>
      <c r="C7" s="14">
        <f t="shared" si="0"/>
        <v>4.355251921434671</v>
      </c>
      <c r="D7" s="15">
        <f t="shared" si="1"/>
        <v>-0.8317701905719428</v>
      </c>
    </row>
    <row r="8" spans="1:4" ht="12.75">
      <c r="A8" s="12" t="s">
        <v>7</v>
      </c>
      <c r="B8" s="14">
        <f t="shared" si="0"/>
        <v>1.8909318846636023</v>
      </c>
      <c r="C8" s="14">
        <f t="shared" si="0"/>
        <v>1.4198562775449948</v>
      </c>
      <c r="D8" s="15">
        <f t="shared" si="1"/>
        <v>-0.4710756071186075</v>
      </c>
    </row>
    <row r="9" spans="1:4" ht="12.75">
      <c r="A9" s="12" t="s">
        <v>8</v>
      </c>
      <c r="B9" s="14">
        <f t="shared" si="0"/>
        <v>1.7812570909916041</v>
      </c>
      <c r="C9" s="14">
        <f t="shared" si="0"/>
        <v>2.8002777134922474</v>
      </c>
      <c r="D9" s="15">
        <f t="shared" si="1"/>
        <v>1.0190206225006433</v>
      </c>
    </row>
    <row r="10" spans="1:4" ht="12.75">
      <c r="A10" s="12" t="s">
        <v>9</v>
      </c>
      <c r="B10" s="14">
        <f t="shared" si="0"/>
        <v>1.2410189418680602</v>
      </c>
      <c r="C10" s="14">
        <f t="shared" si="0"/>
        <v>0.8585630366018979</v>
      </c>
      <c r="D10" s="15">
        <f t="shared" si="1"/>
        <v>-0.38245590526616224</v>
      </c>
    </row>
    <row r="11" spans="1:4" ht="12.75">
      <c r="A11" s="12" t="s">
        <v>10</v>
      </c>
      <c r="B11" s="14">
        <f t="shared" si="0"/>
        <v>2.5</v>
      </c>
      <c r="C11" s="14">
        <v>1.6</v>
      </c>
      <c r="D11" s="15">
        <f t="shared" si="1"/>
        <v>-0.8999999999999999</v>
      </c>
    </row>
    <row r="12" spans="1:4" ht="12.75">
      <c r="A12" s="8" t="s">
        <v>11</v>
      </c>
      <c r="B12" s="16">
        <f t="shared" si="0"/>
        <v>2.463724897786218</v>
      </c>
      <c r="C12" s="17">
        <f>C23/C34*100</f>
        <v>1.997685016552941</v>
      </c>
      <c r="D12" s="18">
        <f t="shared" si="1"/>
        <v>-0.4660398812332769</v>
      </c>
    </row>
    <row r="13" spans="1:4" ht="12.75">
      <c r="A13" s="19"/>
      <c r="B13" s="6"/>
      <c r="C13" s="6"/>
      <c r="D13" s="7"/>
    </row>
    <row r="14" spans="1:4" ht="12.75">
      <c r="A14" s="8" t="s">
        <v>12</v>
      </c>
      <c r="B14" s="10"/>
      <c r="C14" s="10"/>
      <c r="D14" s="11"/>
    </row>
    <row r="15" spans="1:4" ht="12.75">
      <c r="A15" s="12"/>
      <c r="B15" s="10">
        <f>B4</f>
        <v>2006</v>
      </c>
      <c r="C15" s="10">
        <f>C4</f>
        <v>2007</v>
      </c>
      <c r="D15" s="13" t="s">
        <v>3</v>
      </c>
    </row>
    <row r="16" spans="1:4" ht="12.75">
      <c r="A16" s="12" t="s">
        <v>4</v>
      </c>
      <c r="B16" s="20">
        <v>100</v>
      </c>
      <c r="C16" s="21">
        <v>84</v>
      </c>
      <c r="D16" s="22">
        <f>C16-B16</f>
        <v>-16</v>
      </c>
    </row>
    <row r="17" spans="1:4" ht="12.75">
      <c r="A17" s="12" t="s">
        <v>5</v>
      </c>
      <c r="B17" s="20">
        <v>295</v>
      </c>
      <c r="C17" s="21">
        <v>148</v>
      </c>
      <c r="D17" s="22">
        <f aca="true" t="shared" si="2" ref="D17:D23">C17-B17</f>
        <v>-147</v>
      </c>
    </row>
    <row r="18" spans="1:10" ht="12.75">
      <c r="A18" s="12" t="s">
        <v>6</v>
      </c>
      <c r="B18" s="20">
        <v>1506</v>
      </c>
      <c r="C18" s="21">
        <v>1224</v>
      </c>
      <c r="D18" s="22">
        <f t="shared" si="2"/>
        <v>-282</v>
      </c>
      <c r="G18" s="21"/>
      <c r="I18" s="21"/>
      <c r="J18" s="20"/>
    </row>
    <row r="19" spans="1:9" ht="12.75">
      <c r="A19" s="12" t="s">
        <v>7</v>
      </c>
      <c r="B19" s="20">
        <v>905</v>
      </c>
      <c r="C19" s="21">
        <v>654</v>
      </c>
      <c r="D19" s="22">
        <f t="shared" si="2"/>
        <v>-251</v>
      </c>
      <c r="G19" s="21"/>
      <c r="I19" s="21"/>
    </row>
    <row r="20" spans="1:10" ht="12.75">
      <c r="A20" s="12" t="s">
        <v>8</v>
      </c>
      <c r="B20" s="20">
        <v>157</v>
      </c>
      <c r="C20" s="21">
        <v>242</v>
      </c>
      <c r="D20" s="22">
        <f t="shared" si="2"/>
        <v>85</v>
      </c>
      <c r="E20" s="21"/>
      <c r="F20" s="21"/>
      <c r="J20" s="20"/>
    </row>
    <row r="21" spans="1:6" ht="12.75">
      <c r="A21" s="12" t="s">
        <v>9</v>
      </c>
      <c r="B21" s="23">
        <v>114</v>
      </c>
      <c r="C21" s="24">
        <v>76</v>
      </c>
      <c r="D21" s="22">
        <f t="shared" si="2"/>
        <v>-38</v>
      </c>
      <c r="F21" s="21"/>
    </row>
    <row r="22" spans="1:4" ht="12.75">
      <c r="A22" s="12" t="s">
        <v>10</v>
      </c>
      <c r="B22" s="25">
        <v>62.5</v>
      </c>
      <c r="C22" s="26">
        <f>C11*C33/100</f>
        <v>40</v>
      </c>
      <c r="D22" s="22">
        <f t="shared" si="2"/>
        <v>-22.5</v>
      </c>
    </row>
    <row r="23" spans="1:9" ht="12.75">
      <c r="A23" s="8" t="s">
        <v>11</v>
      </c>
      <c r="B23" s="27">
        <f>SUM(B16:B22)</f>
        <v>3139.5</v>
      </c>
      <c r="C23" s="27">
        <f>SUM(C16:C22)</f>
        <v>2468</v>
      </c>
      <c r="D23" s="28">
        <f t="shared" si="2"/>
        <v>-671.5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13</v>
      </c>
      <c r="B25" s="10"/>
      <c r="C25" s="10"/>
      <c r="D25" s="11"/>
    </row>
    <row r="26" spans="1:4" ht="12.75">
      <c r="A26" s="12"/>
      <c r="B26" s="10">
        <f>B4</f>
        <v>2006</v>
      </c>
      <c r="C26" s="10">
        <f>C4</f>
        <v>2007</v>
      </c>
      <c r="D26" s="13" t="s">
        <v>3</v>
      </c>
    </row>
    <row r="27" spans="1:9" ht="12.75">
      <c r="A27" s="12" t="s">
        <v>4</v>
      </c>
      <c r="B27" s="21">
        <v>7190</v>
      </c>
      <c r="C27" s="21">
        <v>7059</v>
      </c>
      <c r="D27" s="22">
        <f aca="true" t="shared" si="3" ref="D27:D34">C27-B27</f>
        <v>-131</v>
      </c>
      <c r="G27" s="21"/>
      <c r="I27" s="21"/>
    </row>
    <row r="28" spans="1:9" ht="12.75">
      <c r="A28" s="12" t="s">
        <v>5</v>
      </c>
      <c r="B28" s="21">
        <v>22845</v>
      </c>
      <c r="C28" s="21">
        <v>22325</v>
      </c>
      <c r="D28" s="22">
        <f t="shared" si="3"/>
        <v>-520</v>
      </c>
      <c r="G28" s="21"/>
      <c r="I28" s="21"/>
    </row>
    <row r="29" spans="1:10" ht="12.75">
      <c r="A29" s="12" t="s">
        <v>6</v>
      </c>
      <c r="B29" s="21">
        <v>29034</v>
      </c>
      <c r="C29" s="21">
        <v>28104</v>
      </c>
      <c r="D29" s="22">
        <f t="shared" si="3"/>
        <v>-930</v>
      </c>
      <c r="G29" s="21"/>
      <c r="I29" s="21"/>
      <c r="J29" s="29"/>
    </row>
    <row r="30" spans="1:9" ht="12.75">
      <c r="A30" s="12" t="s">
        <v>7</v>
      </c>
      <c r="B30" s="21">
        <v>47860</v>
      </c>
      <c r="C30" s="21">
        <v>46061</v>
      </c>
      <c r="D30" s="22">
        <f t="shared" si="3"/>
        <v>-1799</v>
      </c>
      <c r="G30" s="21"/>
      <c r="I30" s="21"/>
    </row>
    <row r="31" spans="1:10" ht="12.75">
      <c r="A31" s="12" t="s">
        <v>8</v>
      </c>
      <c r="B31" s="21">
        <v>8814</v>
      </c>
      <c r="C31" s="21">
        <v>8642</v>
      </c>
      <c r="D31" s="22">
        <f t="shared" si="3"/>
        <v>-172</v>
      </c>
      <c r="E31" s="21"/>
      <c r="F31" s="21"/>
      <c r="G31" s="21"/>
      <c r="I31" s="21"/>
      <c r="J31" s="29"/>
    </row>
    <row r="32" spans="1:9" ht="12.75">
      <c r="A32" s="12" t="s">
        <v>9</v>
      </c>
      <c r="B32" s="21">
        <v>9186</v>
      </c>
      <c r="C32" s="21">
        <v>8852</v>
      </c>
      <c r="D32" s="22">
        <f t="shared" si="3"/>
        <v>-334</v>
      </c>
      <c r="G32" s="21"/>
      <c r="I32" s="21"/>
    </row>
    <row r="33" spans="1:9" ht="12.75">
      <c r="A33" s="12" t="s">
        <v>10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11</v>
      </c>
      <c r="B34" s="27">
        <f>SUM(B27:B33)</f>
        <v>127429</v>
      </c>
      <c r="C34" s="27">
        <f>SUM(C27:C33)</f>
        <v>123543</v>
      </c>
      <c r="D34" s="28">
        <f t="shared" si="3"/>
        <v>-3886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14</v>
      </c>
    </row>
    <row r="37" ht="12.75">
      <c r="A37" s="32" t="s">
        <v>15</v>
      </c>
    </row>
    <row r="38" ht="12.75">
      <c r="A38" s="32"/>
    </row>
    <row r="39" ht="12.75">
      <c r="A39" s="32" t="s">
        <v>16</v>
      </c>
    </row>
    <row r="40" ht="12.75">
      <c r="A40" t="s">
        <v>108</v>
      </c>
    </row>
    <row r="41" ht="12.75">
      <c r="A41" s="32" t="s">
        <v>109</v>
      </c>
    </row>
    <row r="45" ht="12.75">
      <c r="A45" t="s">
        <v>18</v>
      </c>
    </row>
    <row r="46" ht="12.75">
      <c r="A46" t="s">
        <v>19</v>
      </c>
    </row>
    <row r="47" ht="12.75"/>
    <row r="48" spans="1:3" ht="12.75">
      <c r="A48" t="s">
        <v>110</v>
      </c>
      <c r="B48">
        <v>2007</v>
      </c>
      <c r="C48" t="s">
        <v>21</v>
      </c>
    </row>
    <row r="49" ht="13.5" thickBot="1"/>
    <row r="50" spans="1:16" s="39" customFormat="1" ht="12.75">
      <c r="A50" s="33">
        <v>2007</v>
      </c>
      <c r="B50" s="34" t="str">
        <f>A48</f>
        <v>UGE 25</v>
      </c>
      <c r="C50" s="35"/>
      <c r="D50" s="36"/>
      <c r="E50" s="37" t="str">
        <f>B50</f>
        <v>UGE 25</v>
      </c>
      <c r="F50" s="35"/>
      <c r="G50" s="36"/>
      <c r="H50" s="35" t="str">
        <f>B50</f>
        <v>UGE 25</v>
      </c>
      <c r="I50" s="35"/>
      <c r="J50" s="36"/>
      <c r="K50" s="35" t="str">
        <f>B50</f>
        <v>UGE 25</v>
      </c>
      <c r="L50" s="35"/>
      <c r="M50" s="36"/>
      <c r="N50" s="35" t="str">
        <f>B50</f>
        <v>UGE 25</v>
      </c>
      <c r="O50" s="35"/>
      <c r="P50" s="38"/>
    </row>
    <row r="51" spans="1:16" ht="12.75">
      <c r="A51" s="40"/>
      <c r="B51" s="41" t="s">
        <v>7</v>
      </c>
      <c r="C51" s="42"/>
      <c r="D51" s="42"/>
      <c r="E51" s="43" t="s">
        <v>9</v>
      </c>
      <c r="F51" s="42"/>
      <c r="G51" s="42"/>
      <c r="H51" s="43" t="s">
        <v>4</v>
      </c>
      <c r="I51" s="42"/>
      <c r="J51" s="42"/>
      <c r="K51" s="43" t="s">
        <v>22</v>
      </c>
      <c r="L51" s="42"/>
      <c r="M51" s="42"/>
      <c r="N51" s="43" t="s">
        <v>11</v>
      </c>
      <c r="O51" s="42"/>
      <c r="P51" s="44"/>
    </row>
    <row r="52" spans="1:16" ht="13.5" thickBot="1">
      <c r="A52" s="45" t="s">
        <v>23</v>
      </c>
      <c r="B52" s="46" t="s">
        <v>24</v>
      </c>
      <c r="C52" s="47" t="s">
        <v>25</v>
      </c>
      <c r="D52" s="48" t="s">
        <v>26</v>
      </c>
      <c r="E52" s="47" t="s">
        <v>24</v>
      </c>
      <c r="F52" s="47" t="s">
        <v>25</v>
      </c>
      <c r="G52" s="48" t="s">
        <v>26</v>
      </c>
      <c r="H52" s="47" t="s">
        <v>24</v>
      </c>
      <c r="I52" s="47" t="s">
        <v>25</v>
      </c>
      <c r="J52" s="48" t="s">
        <v>26</v>
      </c>
      <c r="K52" s="47" t="s">
        <v>24</v>
      </c>
      <c r="L52" s="47" t="s">
        <v>25</v>
      </c>
      <c r="M52" s="48" t="s">
        <v>26</v>
      </c>
      <c r="N52" s="47" t="s">
        <v>24</v>
      </c>
      <c r="O52" s="47" t="s">
        <v>25</v>
      </c>
      <c r="P52" s="49" t="s">
        <v>26</v>
      </c>
    </row>
    <row r="53" spans="1:16" ht="12.75">
      <c r="A53" s="40" t="s">
        <v>27</v>
      </c>
      <c r="B53" s="50">
        <f>C53/D53*100</f>
        <v>2.319316121233055</v>
      </c>
      <c r="C53" s="51">
        <v>70.59998273033419</v>
      </c>
      <c r="D53" s="52">
        <v>3044</v>
      </c>
      <c r="E53" s="50">
        <f>F53/G53*100</f>
        <v>0.8232445520581114</v>
      </c>
      <c r="F53" s="51">
        <v>17</v>
      </c>
      <c r="G53" s="52">
        <v>2065</v>
      </c>
      <c r="H53" s="50">
        <f>I53/J53*100</f>
        <v>2.0283018867924527</v>
      </c>
      <c r="I53" s="51">
        <v>43</v>
      </c>
      <c r="J53" s="52">
        <v>2120</v>
      </c>
      <c r="K53" s="50">
        <f>L53/M53*100</f>
        <v>1.3193116634799236</v>
      </c>
      <c r="L53" s="51">
        <v>69</v>
      </c>
      <c r="M53" s="53">
        <v>5230</v>
      </c>
      <c r="N53" s="50">
        <f>O53/P53*100</f>
        <v>1.6020546009337364</v>
      </c>
      <c r="O53" s="51">
        <f>L53+I53+F53+C53</f>
        <v>199.5999827303342</v>
      </c>
      <c r="P53" s="54">
        <f>M53+J53+G53+D53</f>
        <v>12459</v>
      </c>
    </row>
    <row r="54" spans="1:16" ht="12.75">
      <c r="A54" s="40" t="s">
        <v>28</v>
      </c>
      <c r="B54" s="50">
        <f aca="true" t="shared" si="4" ref="B54:B66">C54/D54*100</f>
        <v>0.9737742899199554</v>
      </c>
      <c r="C54" s="51">
        <v>30.235691702014616</v>
      </c>
      <c r="D54" s="52">
        <v>3105</v>
      </c>
      <c r="E54" s="50">
        <f aca="true" t="shared" si="5" ref="E54:E66">F54/G54*100</f>
        <v>1.3179571663920924</v>
      </c>
      <c r="F54" s="51">
        <v>16</v>
      </c>
      <c r="G54" s="52">
        <v>1214</v>
      </c>
      <c r="H54" s="50">
        <f>I54/J54*100</f>
        <v>0.9442870632672332</v>
      </c>
      <c r="I54" s="51">
        <v>10</v>
      </c>
      <c r="J54" s="52">
        <v>1059</v>
      </c>
      <c r="K54" s="50">
        <f aca="true" t="shared" si="6" ref="K54:K66">L54/M54*100</f>
        <v>0.21953896816684962</v>
      </c>
      <c r="L54" s="51">
        <v>2</v>
      </c>
      <c r="M54" s="52">
        <v>911</v>
      </c>
      <c r="N54" s="50">
        <f aca="true" t="shared" si="7" ref="N54:N67">O54/P54*100</f>
        <v>0.9259928717127464</v>
      </c>
      <c r="O54" s="51">
        <f>L54+I54+F54+C54</f>
        <v>58.23569170201462</v>
      </c>
      <c r="P54" s="54">
        <f>M54+J54+G54+D54</f>
        <v>6289</v>
      </c>
    </row>
    <row r="55" spans="1:16" ht="12.75">
      <c r="A55" s="40" t="s">
        <v>29</v>
      </c>
      <c r="B55" s="50">
        <f t="shared" si="4"/>
        <v>1.616224737612021</v>
      </c>
      <c r="C55" s="51">
        <v>93.9673062447629</v>
      </c>
      <c r="D55" s="52">
        <v>5814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1.616224737612021</v>
      </c>
      <c r="O55" s="51">
        <f>F55+C55</f>
        <v>93.9673062447629</v>
      </c>
      <c r="P55" s="54">
        <f>G55+D55</f>
        <v>5814</v>
      </c>
    </row>
    <row r="56" spans="1:16" ht="12.75">
      <c r="A56" s="40" t="s">
        <v>30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0.3152916447714136</v>
      </c>
      <c r="L56">
        <v>6</v>
      </c>
      <c r="M56" s="52">
        <v>1903</v>
      </c>
      <c r="N56" s="50">
        <f t="shared" si="7"/>
        <v>0.3152916447714136</v>
      </c>
      <c r="O56" s="51">
        <f>L56+F56+C56</f>
        <v>6</v>
      </c>
      <c r="P56" s="54">
        <f>M56+G56+D56</f>
        <v>1903</v>
      </c>
    </row>
    <row r="57" spans="1:16" ht="12.75">
      <c r="A57" s="40" t="s">
        <v>31</v>
      </c>
      <c r="B57" s="50"/>
      <c r="C57" s="51"/>
      <c r="D57" s="52"/>
      <c r="E57" s="50">
        <f t="shared" si="5"/>
        <v>0.6423982869379015</v>
      </c>
      <c r="F57" s="51">
        <v>3</v>
      </c>
      <c r="G57" s="52">
        <v>467</v>
      </c>
      <c r="H57" s="50">
        <f>I57/J57*100</f>
        <v>0.6359300476947536</v>
      </c>
      <c r="I57" s="51">
        <v>4</v>
      </c>
      <c r="J57" s="52">
        <v>629</v>
      </c>
      <c r="K57" s="50">
        <f t="shared" si="6"/>
        <v>0.5424954792043399</v>
      </c>
      <c r="L57" s="51">
        <v>6</v>
      </c>
      <c r="M57" s="52">
        <v>1106</v>
      </c>
      <c r="N57" s="50">
        <f t="shared" si="7"/>
        <v>0.5903723887375113</v>
      </c>
      <c r="O57" s="51">
        <f aca="true" t="shared" si="8" ref="O57:P67">L57+I57+F57+C57</f>
        <v>13</v>
      </c>
      <c r="P57" s="54">
        <f t="shared" si="8"/>
        <v>2202</v>
      </c>
    </row>
    <row r="58" spans="1:16" ht="12.75">
      <c r="A58" s="40" t="s">
        <v>32</v>
      </c>
      <c r="B58" s="50">
        <f t="shared" si="4"/>
        <v>1.8344431387909654</v>
      </c>
      <c r="C58" s="51">
        <v>7.5212168690429575</v>
      </c>
      <c r="D58" s="52">
        <v>410</v>
      </c>
      <c r="E58" s="50"/>
      <c r="F58" s="51"/>
      <c r="G58" s="52"/>
      <c r="H58" s="50">
        <f>I58/J58*100</f>
        <v>4</v>
      </c>
      <c r="I58" s="51">
        <v>3</v>
      </c>
      <c r="J58" s="52">
        <v>75</v>
      </c>
      <c r="K58" s="50">
        <f t="shared" si="6"/>
        <v>0.9569377990430622</v>
      </c>
      <c r="L58" s="51">
        <v>2</v>
      </c>
      <c r="M58" s="52">
        <v>209</v>
      </c>
      <c r="N58" s="50">
        <f t="shared" si="7"/>
        <v>1.8042099234932214</v>
      </c>
      <c r="O58" s="51">
        <f t="shared" si="8"/>
        <v>12.521216869042957</v>
      </c>
      <c r="P58" s="54">
        <f t="shared" si="8"/>
        <v>694</v>
      </c>
    </row>
    <row r="59" spans="1:16" ht="12.75">
      <c r="A59" s="40" t="s">
        <v>33</v>
      </c>
      <c r="B59" s="50">
        <f t="shared" si="4"/>
        <v>1.3163994378260646</v>
      </c>
      <c r="C59" s="51">
        <v>48.78576316583395</v>
      </c>
      <c r="D59" s="52">
        <v>3706</v>
      </c>
      <c r="E59" s="50">
        <f t="shared" si="5"/>
        <v>0.35629453681710216</v>
      </c>
      <c r="F59" s="51">
        <v>3</v>
      </c>
      <c r="G59" s="52">
        <v>842</v>
      </c>
      <c r="H59" s="50">
        <f>I59/J59*100</f>
        <v>0.6042296072507553</v>
      </c>
      <c r="I59" s="51">
        <v>4</v>
      </c>
      <c r="J59" s="52">
        <v>662</v>
      </c>
      <c r="K59" s="50">
        <f t="shared" si="6"/>
        <v>0.8359456635318705</v>
      </c>
      <c r="L59" s="51">
        <v>16</v>
      </c>
      <c r="M59" s="52">
        <v>1914</v>
      </c>
      <c r="N59" s="50">
        <f t="shared" si="7"/>
        <v>1.0076609091217568</v>
      </c>
      <c r="O59" s="51">
        <f t="shared" si="8"/>
        <v>71.78576316583394</v>
      </c>
      <c r="P59" s="54">
        <f t="shared" si="8"/>
        <v>7124</v>
      </c>
    </row>
    <row r="60" spans="1:16" ht="12.75">
      <c r="A60" s="40" t="s">
        <v>34</v>
      </c>
      <c r="B60" s="50">
        <f t="shared" si="4"/>
        <v>1.1644473283304182</v>
      </c>
      <c r="C60" s="51">
        <v>46.33335919426734</v>
      </c>
      <c r="D60" s="52">
        <v>3979</v>
      </c>
      <c r="E60" s="50"/>
      <c r="F60" s="51"/>
      <c r="G60" s="52"/>
      <c r="H60" s="50"/>
      <c r="I60" s="51"/>
      <c r="J60" s="52"/>
      <c r="K60" s="50">
        <f t="shared" si="6"/>
        <v>0.11627906976744186</v>
      </c>
      <c r="L60" s="51">
        <v>1</v>
      </c>
      <c r="M60" s="52">
        <v>860</v>
      </c>
      <c r="N60" s="50">
        <f t="shared" si="7"/>
        <v>0.9781640668375148</v>
      </c>
      <c r="O60" s="51">
        <f t="shared" si="8"/>
        <v>47.33335919426734</v>
      </c>
      <c r="P60" s="54">
        <f t="shared" si="8"/>
        <v>4839</v>
      </c>
    </row>
    <row r="61" spans="1:16" ht="12.75">
      <c r="A61" s="40" t="s">
        <v>35</v>
      </c>
      <c r="B61" s="50">
        <f t="shared" si="4"/>
        <v>0.9219616417401716</v>
      </c>
      <c r="C61" s="51">
        <v>29.631847165529113</v>
      </c>
      <c r="D61" s="52">
        <v>3214</v>
      </c>
      <c r="E61" s="50">
        <f t="shared" si="5"/>
        <v>1.9791666666666665</v>
      </c>
      <c r="F61" s="51">
        <v>19</v>
      </c>
      <c r="G61" s="52">
        <v>960</v>
      </c>
      <c r="H61" s="50">
        <f>I61/J61*100</f>
        <v>0.9852216748768473</v>
      </c>
      <c r="I61" s="51">
        <v>4</v>
      </c>
      <c r="J61" s="52">
        <v>406</v>
      </c>
      <c r="K61" s="50">
        <f t="shared" si="6"/>
        <v>0.08673026886383348</v>
      </c>
      <c r="L61" s="51">
        <v>1</v>
      </c>
      <c r="M61" s="52">
        <v>1153</v>
      </c>
      <c r="N61" s="50">
        <f t="shared" si="7"/>
        <v>0.9354935839094559</v>
      </c>
      <c r="O61" s="51">
        <f t="shared" si="8"/>
        <v>53.63184716552911</v>
      </c>
      <c r="P61" s="54">
        <f t="shared" si="8"/>
        <v>5733</v>
      </c>
    </row>
    <row r="62" spans="1:16" ht="12.75">
      <c r="A62" s="40" t="s">
        <v>36</v>
      </c>
      <c r="B62" s="50"/>
      <c r="C62" s="51"/>
      <c r="D62" s="52"/>
      <c r="E62" s="50">
        <f t="shared" si="5"/>
        <v>0.38910505836575876</v>
      </c>
      <c r="F62" s="51">
        <v>2</v>
      </c>
      <c r="G62" s="52">
        <v>514</v>
      </c>
      <c r="H62" s="50">
        <f>I62/J62*100</f>
        <v>0.2398081534772182</v>
      </c>
      <c r="I62" s="51">
        <v>1</v>
      </c>
      <c r="J62" s="52">
        <v>417</v>
      </c>
      <c r="K62" s="50">
        <f t="shared" si="6"/>
        <v>0.6134969325153374</v>
      </c>
      <c r="L62" s="51">
        <v>9</v>
      </c>
      <c r="M62" s="52">
        <v>1467</v>
      </c>
      <c r="N62" s="50">
        <f t="shared" si="7"/>
        <v>0.5004170141784821</v>
      </c>
      <c r="O62" s="51">
        <f t="shared" si="8"/>
        <v>12</v>
      </c>
      <c r="P62" s="54">
        <f t="shared" si="8"/>
        <v>2398</v>
      </c>
    </row>
    <row r="63" spans="1:16" ht="12.75">
      <c r="A63" s="40" t="s">
        <v>37</v>
      </c>
      <c r="B63" s="50">
        <f t="shared" si="4"/>
        <v>1.346414908058744</v>
      </c>
      <c r="C63" s="51">
        <v>89.06534616808591</v>
      </c>
      <c r="D63" s="52">
        <v>6615</v>
      </c>
      <c r="E63" s="50">
        <f t="shared" si="5"/>
        <v>0.7518796992481203</v>
      </c>
      <c r="F63" s="51">
        <v>4</v>
      </c>
      <c r="G63" s="52">
        <v>532</v>
      </c>
      <c r="H63" s="50"/>
      <c r="I63" s="51"/>
      <c r="J63" s="52"/>
      <c r="K63" s="50">
        <f t="shared" si="6"/>
        <v>0.19047619047619047</v>
      </c>
      <c r="L63" s="51">
        <v>4</v>
      </c>
      <c r="M63" s="52">
        <v>2100</v>
      </c>
      <c r="N63" s="50">
        <f t="shared" si="7"/>
        <v>1.0496955355043356</v>
      </c>
      <c r="O63" s="51">
        <f t="shared" si="8"/>
        <v>97.06534616808591</v>
      </c>
      <c r="P63" s="54">
        <f t="shared" si="8"/>
        <v>9247</v>
      </c>
    </row>
    <row r="64" spans="1:16" ht="12.75">
      <c r="A64" s="40" t="s">
        <v>38</v>
      </c>
      <c r="B64" s="50">
        <f t="shared" si="4"/>
        <v>1.2109149755398896</v>
      </c>
      <c r="C64" s="51">
        <v>69.86979408865163</v>
      </c>
      <c r="D64" s="52">
        <v>5770</v>
      </c>
      <c r="E64" s="50">
        <f t="shared" si="5"/>
        <v>0.1282051282051282</v>
      </c>
      <c r="F64" s="51">
        <v>1</v>
      </c>
      <c r="G64" s="52">
        <v>780</v>
      </c>
      <c r="H64" s="50">
        <f>I64/J64*100</f>
        <v>0.8695652173913043</v>
      </c>
      <c r="I64" s="51">
        <v>5</v>
      </c>
      <c r="J64" s="52">
        <v>575</v>
      </c>
      <c r="K64" s="50">
        <f t="shared" si="6"/>
        <v>0.35657686212361334</v>
      </c>
      <c r="L64" s="51">
        <v>9</v>
      </c>
      <c r="M64" s="52">
        <v>2524</v>
      </c>
      <c r="N64" s="50">
        <f t="shared" si="7"/>
        <v>0.8795708787299371</v>
      </c>
      <c r="O64" s="51">
        <f t="shared" si="8"/>
        <v>84.86979408865163</v>
      </c>
      <c r="P64" s="54">
        <f t="shared" si="8"/>
        <v>9649</v>
      </c>
    </row>
    <row r="65" spans="1:16" ht="12.75">
      <c r="A65" s="40" t="s">
        <v>39</v>
      </c>
      <c r="B65" s="50">
        <f t="shared" si="4"/>
        <v>1.2466431791864794</v>
      </c>
      <c r="C65" s="51">
        <v>69.25102860380893</v>
      </c>
      <c r="D65" s="52">
        <v>5555</v>
      </c>
      <c r="E65" s="50">
        <f t="shared" si="5"/>
        <v>0.15923566878980894</v>
      </c>
      <c r="F65" s="51">
        <v>1</v>
      </c>
      <c r="G65" s="52">
        <v>628</v>
      </c>
      <c r="H65" s="50">
        <f>I65/J65*100</f>
        <v>0</v>
      </c>
      <c r="I65" s="51">
        <v>0</v>
      </c>
      <c r="J65" s="52">
        <v>422</v>
      </c>
      <c r="K65" s="50">
        <f t="shared" si="6"/>
        <v>0.8450704225352111</v>
      </c>
      <c r="L65" s="51">
        <v>6</v>
      </c>
      <c r="M65" s="52">
        <v>710</v>
      </c>
      <c r="N65" s="50">
        <f t="shared" si="7"/>
        <v>1.0423927355271214</v>
      </c>
      <c r="O65" s="51">
        <f t="shared" si="8"/>
        <v>76.25102860380893</v>
      </c>
      <c r="P65" s="54">
        <f t="shared" si="8"/>
        <v>7315</v>
      </c>
    </row>
    <row r="66" spans="1:16" s="39" customFormat="1" ht="13.5" thickBot="1">
      <c r="A66" s="45" t="s">
        <v>40</v>
      </c>
      <c r="B66" s="50">
        <f t="shared" si="4"/>
        <v>2.0399433349073646</v>
      </c>
      <c r="C66" s="51">
        <v>98.91685230965811</v>
      </c>
      <c r="D66" s="52">
        <v>4849</v>
      </c>
      <c r="E66" s="50">
        <f t="shared" si="5"/>
        <v>1.1764705882352942</v>
      </c>
      <c r="F66" s="51">
        <v>10</v>
      </c>
      <c r="G66" s="52">
        <v>850</v>
      </c>
      <c r="H66" s="50">
        <f>I66/J66*100</f>
        <v>1.440922190201729</v>
      </c>
      <c r="I66" s="51">
        <v>10</v>
      </c>
      <c r="J66" s="52">
        <v>694</v>
      </c>
      <c r="K66" s="50">
        <f t="shared" si="6"/>
        <v>0.7596067917783735</v>
      </c>
      <c r="L66" s="51">
        <v>17</v>
      </c>
      <c r="M66" s="52">
        <v>2238</v>
      </c>
      <c r="N66" s="50">
        <f t="shared" si="7"/>
        <v>1.574752083300407</v>
      </c>
      <c r="O66" s="51">
        <f t="shared" si="8"/>
        <v>135.9168523096581</v>
      </c>
      <c r="P66" s="54">
        <f t="shared" si="8"/>
        <v>8631</v>
      </c>
    </row>
    <row r="67" spans="1:16" ht="13.5" thickBot="1">
      <c r="A67" s="55" t="s">
        <v>41</v>
      </c>
      <c r="B67" s="56">
        <f>C67/D67*100</f>
        <v>1.4202431302880736</v>
      </c>
      <c r="C67" s="57">
        <f>SUM(C53:C66)</f>
        <v>654.1781882419896</v>
      </c>
      <c r="D67" s="58">
        <f>SUM(D53:D66)</f>
        <v>46061</v>
      </c>
      <c r="E67" s="59">
        <f>F67/G67*100</f>
        <v>0.8585630366018979</v>
      </c>
      <c r="F67" s="57">
        <f>SUM(F53:F66)</f>
        <v>76</v>
      </c>
      <c r="G67" s="57">
        <f>SUM(G53:G66)</f>
        <v>8852</v>
      </c>
      <c r="H67" s="59">
        <f>I67/J67*100</f>
        <v>1.1899702507437315</v>
      </c>
      <c r="I67" s="57">
        <f>SUM(I53:I66)</f>
        <v>84</v>
      </c>
      <c r="J67" s="57">
        <f>SUM(J53:J66)</f>
        <v>7059</v>
      </c>
      <c r="K67" s="60">
        <f>L67/M67*100</f>
        <v>0.6629339305711086</v>
      </c>
      <c r="L67" s="57">
        <f>SUM(L53:L66)</f>
        <v>148</v>
      </c>
      <c r="M67" s="58">
        <f>SUM(M53:M66)</f>
        <v>22325</v>
      </c>
      <c r="N67" s="59">
        <f t="shared" si="7"/>
        <v>1.1414145085139322</v>
      </c>
      <c r="O67" s="57">
        <f t="shared" si="8"/>
        <v>962.1781882419896</v>
      </c>
      <c r="P67" s="61">
        <f t="shared" si="8"/>
        <v>84297</v>
      </c>
    </row>
    <row r="68" ht="12.75">
      <c r="A68" t="s">
        <v>42</v>
      </c>
    </row>
    <row r="69" ht="12.75">
      <c r="A69" t="s">
        <v>43</v>
      </c>
    </row>
    <row r="70" ht="12.75">
      <c r="A70" s="63" t="s">
        <v>44</v>
      </c>
    </row>
    <row r="71" ht="12.75"/>
    <row r="72" ht="12.75">
      <c r="A72" t="s">
        <v>16</v>
      </c>
    </row>
    <row r="73" ht="12.75">
      <c r="A73" t="s">
        <v>108</v>
      </c>
    </row>
    <row r="74" ht="12.75">
      <c r="A74" t="s">
        <v>111</v>
      </c>
    </row>
    <row r="77" ht="13.5" thickBot="1"/>
    <row r="78" spans="1:4" ht="12.75">
      <c r="A78" s="34">
        <v>2007</v>
      </c>
      <c r="B78" s="64" t="s">
        <v>112</v>
      </c>
      <c r="C78" s="35"/>
      <c r="D78" s="38"/>
    </row>
    <row r="79" spans="1:4" ht="12.75">
      <c r="A79" s="41"/>
      <c r="B79" s="43" t="s">
        <v>45</v>
      </c>
      <c r="C79" s="42"/>
      <c r="D79" s="44"/>
    </row>
    <row r="80" spans="1:4" ht="13.5" thickBot="1">
      <c r="A80" s="65" t="s">
        <v>46</v>
      </c>
      <c r="B80" s="47" t="s">
        <v>24</v>
      </c>
      <c r="C80" s="47" t="s">
        <v>25</v>
      </c>
      <c r="D80" s="49" t="s">
        <v>26</v>
      </c>
    </row>
    <row r="81" spans="1:6" ht="12.75">
      <c r="A81" s="66" t="s">
        <v>47</v>
      </c>
      <c r="B81" s="50">
        <f aca="true" t="shared" si="9" ref="B81:B86">C81/D81*100</f>
        <v>5.511811023622047</v>
      </c>
      <c r="C81" s="51">
        <v>399</v>
      </c>
      <c r="D81" s="54">
        <v>7239</v>
      </c>
      <c r="E81" s="67"/>
      <c r="F81" s="67"/>
    </row>
    <row r="82" spans="1:6" ht="12.75">
      <c r="A82" s="66" t="s">
        <v>48</v>
      </c>
      <c r="B82" s="50">
        <f t="shared" si="9"/>
        <v>4.199553239017126</v>
      </c>
      <c r="C82" s="51">
        <v>282</v>
      </c>
      <c r="D82" s="54">
        <v>6715</v>
      </c>
      <c r="E82" s="67"/>
      <c r="F82" s="67"/>
    </row>
    <row r="83" spans="1:6" ht="12.75">
      <c r="A83" s="66" t="s">
        <v>49</v>
      </c>
      <c r="B83" s="50">
        <f t="shared" si="9"/>
        <v>3.32955832389581</v>
      </c>
      <c r="C83" s="51">
        <v>294</v>
      </c>
      <c r="D83" s="54">
        <v>8830</v>
      </c>
      <c r="E83" s="67"/>
      <c r="F83" s="67"/>
    </row>
    <row r="84" spans="1:6" ht="12.75">
      <c r="A84" s="66" t="s">
        <v>50</v>
      </c>
      <c r="B84" s="50">
        <f t="shared" si="9"/>
        <v>2.5023169601482853</v>
      </c>
      <c r="C84" s="51">
        <v>216</v>
      </c>
      <c r="D84" s="54">
        <v>8632</v>
      </c>
      <c r="E84" s="67"/>
      <c r="F84" s="67"/>
    </row>
    <row r="85" spans="1:6" ht="13.5" thickBot="1">
      <c r="A85" s="66" t="s">
        <v>51</v>
      </c>
      <c r="B85" s="50">
        <f t="shared" si="9"/>
        <v>5.159474671669793</v>
      </c>
      <c r="C85" s="51">
        <v>275</v>
      </c>
      <c r="D85" s="54">
        <v>5330</v>
      </c>
      <c r="E85" s="67"/>
      <c r="F85" s="67"/>
    </row>
    <row r="86" spans="1:10" ht="13.5" thickBot="1">
      <c r="A86" s="68" t="s">
        <v>41</v>
      </c>
      <c r="B86" s="59">
        <f t="shared" si="9"/>
        <v>3.98954988298046</v>
      </c>
      <c r="C86" s="57">
        <f>SUM(C81:C85)</f>
        <v>1466</v>
      </c>
      <c r="D86" s="61">
        <f>SUM(D81:D85)</f>
        <v>36746</v>
      </c>
      <c r="E86" s="67"/>
      <c r="F86" s="67"/>
      <c r="G86" s="67"/>
      <c r="J86" s="67"/>
    </row>
    <row r="87" spans="1:8" ht="12.75">
      <c r="A87" t="s">
        <v>52</v>
      </c>
      <c r="H87" s="67"/>
    </row>
  </sheetData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4"/>
  <dimension ref="A1:P87"/>
  <sheetViews>
    <sheetView workbookViewId="0" topLeftCell="A13">
      <selection activeCell="F37" sqref="F37"/>
    </sheetView>
  </sheetViews>
  <sheetFormatPr defaultColWidth="9.140625" defaultRowHeight="12.75"/>
  <cols>
    <col min="1" max="1" width="23.14062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117</v>
      </c>
      <c r="B1" s="2"/>
      <c r="C1" s="2"/>
      <c r="D1" s="3"/>
    </row>
    <row r="2" spans="1:4" ht="15.75">
      <c r="A2" s="5" t="s">
        <v>1</v>
      </c>
      <c r="B2" s="6"/>
      <c r="C2" s="6"/>
      <c r="D2" s="7"/>
    </row>
    <row r="3" spans="1:4" ht="12.75">
      <c r="A3" s="8" t="s">
        <v>2</v>
      </c>
      <c r="B3" s="9"/>
      <c r="C3" s="10"/>
      <c r="D3" s="11"/>
    </row>
    <row r="4" spans="1:4" ht="12.75">
      <c r="A4" s="12"/>
      <c r="B4" s="10">
        <v>2006</v>
      </c>
      <c r="C4" s="10">
        <v>2007</v>
      </c>
      <c r="D4" s="13" t="s">
        <v>3</v>
      </c>
    </row>
    <row r="5" spans="1:4" ht="12.75">
      <c r="A5" s="12" t="s">
        <v>4</v>
      </c>
      <c r="B5" s="14">
        <f aca="true" t="shared" si="0" ref="B5:C12">B16/B27*100</f>
        <v>1.347409362411446</v>
      </c>
      <c r="C5" s="14">
        <f t="shared" si="0"/>
        <v>1.049645390070922</v>
      </c>
      <c r="D5" s="15">
        <f aca="true" t="shared" si="1" ref="D5:D12">C5-B5</f>
        <v>-0.2977639723405241</v>
      </c>
    </row>
    <row r="6" spans="1:4" ht="12.75">
      <c r="A6" s="12" t="s">
        <v>5</v>
      </c>
      <c r="B6" s="14">
        <f t="shared" si="0"/>
        <v>1.0804899387576552</v>
      </c>
      <c r="C6" s="14">
        <f t="shared" si="0"/>
        <v>0.4967109679151564</v>
      </c>
      <c r="D6" s="15">
        <f t="shared" si="1"/>
        <v>-0.5837789708424987</v>
      </c>
    </row>
    <row r="7" spans="1:4" ht="12.75">
      <c r="A7" s="12" t="s">
        <v>6</v>
      </c>
      <c r="B7" s="14">
        <f t="shared" si="0"/>
        <v>5.273875677354779</v>
      </c>
      <c r="C7" s="14">
        <f t="shared" si="0"/>
        <v>4.629364625071551</v>
      </c>
      <c r="D7" s="15">
        <f t="shared" si="1"/>
        <v>-0.644511052283228</v>
      </c>
    </row>
    <row r="8" spans="1:4" ht="12.75">
      <c r="A8" s="12" t="s">
        <v>7</v>
      </c>
      <c r="B8" s="14">
        <f t="shared" si="0"/>
        <v>1.5891342682005205</v>
      </c>
      <c r="C8" s="14">
        <f t="shared" si="0"/>
        <v>1.283081131542954</v>
      </c>
      <c r="D8" s="15">
        <f t="shared" si="1"/>
        <v>-0.3060531366575665</v>
      </c>
    </row>
    <row r="9" spans="1:4" ht="12.75">
      <c r="A9" s="12" t="s">
        <v>8</v>
      </c>
      <c r="B9" s="14">
        <f t="shared" si="0"/>
        <v>1.7897856817145463</v>
      </c>
      <c r="C9" s="14">
        <f t="shared" si="0"/>
        <v>3.3087805448380685</v>
      </c>
      <c r="D9" s="15">
        <f t="shared" si="1"/>
        <v>1.5189948631235222</v>
      </c>
    </row>
    <row r="10" spans="1:4" ht="12.75">
      <c r="A10" s="12" t="s">
        <v>9</v>
      </c>
      <c r="B10" s="14">
        <f t="shared" si="0"/>
        <v>1.035873950496129</v>
      </c>
      <c r="C10" s="14">
        <f t="shared" si="0"/>
        <v>0.7240638081230908</v>
      </c>
      <c r="D10" s="15">
        <f t="shared" si="1"/>
        <v>-0.31181014237303817</v>
      </c>
    </row>
    <row r="11" spans="1:4" ht="12.75">
      <c r="A11" s="12" t="s">
        <v>10</v>
      </c>
      <c r="B11" s="14">
        <f t="shared" si="0"/>
        <v>2.1999999999999997</v>
      </c>
      <c r="C11" s="14">
        <v>1.3</v>
      </c>
      <c r="D11" s="15">
        <f t="shared" si="1"/>
        <v>-0.8999999999999997</v>
      </c>
    </row>
    <row r="12" spans="1:4" ht="12.75">
      <c r="A12" s="8" t="s">
        <v>11</v>
      </c>
      <c r="B12" s="16">
        <f t="shared" si="0"/>
        <v>2.3097922288393606</v>
      </c>
      <c r="C12" s="17">
        <f>C23/C34*100</f>
        <v>1.9865857812525343</v>
      </c>
      <c r="D12" s="18">
        <f t="shared" si="1"/>
        <v>-0.3232064475868264</v>
      </c>
    </row>
    <row r="13" spans="1:4" ht="12.75">
      <c r="A13" s="19"/>
      <c r="B13" s="6"/>
      <c r="C13" s="6"/>
      <c r="D13" s="7"/>
    </row>
    <row r="14" spans="1:4" ht="12.75">
      <c r="A14" s="8" t="s">
        <v>12</v>
      </c>
      <c r="B14" s="10"/>
      <c r="C14" s="10"/>
      <c r="D14" s="11"/>
    </row>
    <row r="15" spans="1:4" ht="12.75">
      <c r="A15" s="12"/>
      <c r="B15" s="10">
        <f>B4</f>
        <v>2006</v>
      </c>
      <c r="C15" s="10">
        <f>C4</f>
        <v>2007</v>
      </c>
      <c r="D15" s="13" t="s">
        <v>3</v>
      </c>
    </row>
    <row r="16" spans="1:4" ht="12.75">
      <c r="A16" s="12" t="s">
        <v>4</v>
      </c>
      <c r="B16" s="20">
        <v>97</v>
      </c>
      <c r="C16" s="21">
        <v>74</v>
      </c>
      <c r="D16" s="22">
        <f>C16-B16</f>
        <v>-23</v>
      </c>
    </row>
    <row r="17" spans="1:4" ht="12.75">
      <c r="A17" s="12" t="s">
        <v>5</v>
      </c>
      <c r="B17" s="20">
        <v>247</v>
      </c>
      <c r="C17" s="21">
        <v>111</v>
      </c>
      <c r="D17" s="22">
        <f aca="true" t="shared" si="2" ref="D17:D23">C17-B17</f>
        <v>-136</v>
      </c>
    </row>
    <row r="18" spans="1:10" ht="12.75">
      <c r="A18" s="12" t="s">
        <v>6</v>
      </c>
      <c r="B18" s="20">
        <v>1528</v>
      </c>
      <c r="C18" s="21">
        <v>1294</v>
      </c>
      <c r="D18" s="22">
        <f t="shared" si="2"/>
        <v>-234</v>
      </c>
      <c r="G18" s="21"/>
      <c r="I18" s="21"/>
      <c r="J18" s="20"/>
    </row>
    <row r="19" spans="1:9" ht="12.75">
      <c r="A19" s="12" t="s">
        <v>7</v>
      </c>
      <c r="B19" s="20">
        <v>757</v>
      </c>
      <c r="C19" s="21">
        <v>591</v>
      </c>
      <c r="D19" s="22">
        <f t="shared" si="2"/>
        <v>-166</v>
      </c>
      <c r="G19" s="21"/>
      <c r="I19" s="21"/>
    </row>
    <row r="20" spans="1:10" ht="12.75">
      <c r="A20" s="12" t="s">
        <v>8</v>
      </c>
      <c r="B20" s="20">
        <v>157</v>
      </c>
      <c r="C20" s="21">
        <v>283</v>
      </c>
      <c r="D20" s="22">
        <f t="shared" si="2"/>
        <v>126</v>
      </c>
      <c r="E20" s="21"/>
      <c r="F20" s="21"/>
      <c r="J20" s="20"/>
    </row>
    <row r="21" spans="1:6" ht="12.75">
      <c r="A21" s="12" t="s">
        <v>9</v>
      </c>
      <c r="B21" s="23">
        <v>95</v>
      </c>
      <c r="C21" s="24">
        <v>64</v>
      </c>
      <c r="D21" s="22">
        <f t="shared" si="2"/>
        <v>-31</v>
      </c>
      <c r="F21" s="21"/>
    </row>
    <row r="22" spans="1:4" ht="12.75">
      <c r="A22" s="12" t="s">
        <v>10</v>
      </c>
      <c r="B22" s="25">
        <v>55</v>
      </c>
      <c r="C22" s="26">
        <f>C11*C33/100</f>
        <v>32.5</v>
      </c>
      <c r="D22" s="22">
        <f t="shared" si="2"/>
        <v>-22.5</v>
      </c>
    </row>
    <row r="23" spans="1:9" ht="12.75">
      <c r="A23" s="8" t="s">
        <v>11</v>
      </c>
      <c r="B23" s="27">
        <f>SUM(B16:B22)</f>
        <v>2936</v>
      </c>
      <c r="C23" s="27">
        <f>SUM(C16:C22)</f>
        <v>2449.5</v>
      </c>
      <c r="D23" s="28">
        <f t="shared" si="2"/>
        <v>-486.5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13</v>
      </c>
      <c r="B25" s="10"/>
      <c r="C25" s="10"/>
      <c r="D25" s="11"/>
    </row>
    <row r="26" spans="1:4" ht="12.75">
      <c r="A26" s="12"/>
      <c r="B26" s="10">
        <f>B4</f>
        <v>2006</v>
      </c>
      <c r="C26" s="10">
        <f>C4</f>
        <v>2007</v>
      </c>
      <c r="D26" s="13" t="s">
        <v>3</v>
      </c>
    </row>
    <row r="27" spans="1:9" ht="12.75">
      <c r="A27" s="12" t="s">
        <v>4</v>
      </c>
      <c r="B27" s="21">
        <v>7199</v>
      </c>
      <c r="C27" s="21">
        <v>7050</v>
      </c>
      <c r="D27" s="22">
        <f aca="true" t="shared" si="3" ref="D27:D34">C27-B27</f>
        <v>-149</v>
      </c>
      <c r="G27" s="21"/>
      <c r="I27" s="21"/>
    </row>
    <row r="28" spans="1:9" ht="12.75">
      <c r="A28" s="12" t="s">
        <v>5</v>
      </c>
      <c r="B28" s="21">
        <v>22860</v>
      </c>
      <c r="C28" s="21">
        <v>22347</v>
      </c>
      <c r="D28" s="22">
        <f t="shared" si="3"/>
        <v>-513</v>
      </c>
      <c r="G28" s="21"/>
      <c r="I28" s="21"/>
    </row>
    <row r="29" spans="1:10" ht="12.75">
      <c r="A29" s="12" t="s">
        <v>6</v>
      </c>
      <c r="B29" s="21">
        <v>28973</v>
      </c>
      <c r="C29" s="21">
        <v>27952</v>
      </c>
      <c r="D29" s="22">
        <f t="shared" si="3"/>
        <v>-1021</v>
      </c>
      <c r="G29" s="21"/>
      <c r="I29" s="21"/>
      <c r="J29" s="29"/>
    </row>
    <row r="30" spans="1:9" ht="12.75">
      <c r="A30" s="12" t="s">
        <v>7</v>
      </c>
      <c r="B30" s="21">
        <v>47636</v>
      </c>
      <c r="C30" s="21">
        <v>46061</v>
      </c>
      <c r="D30" s="22">
        <f t="shared" si="3"/>
        <v>-1575</v>
      </c>
      <c r="G30" s="21"/>
      <c r="I30" s="21"/>
    </row>
    <row r="31" spans="1:10" ht="12.75">
      <c r="A31" s="12" t="s">
        <v>8</v>
      </c>
      <c r="B31" s="21">
        <v>8772</v>
      </c>
      <c r="C31" s="21">
        <v>8553</v>
      </c>
      <c r="D31" s="22">
        <f t="shared" si="3"/>
        <v>-219</v>
      </c>
      <c r="E31" s="21"/>
      <c r="F31" s="21"/>
      <c r="G31" s="21"/>
      <c r="I31" s="21"/>
      <c r="J31" s="29"/>
    </row>
    <row r="32" spans="1:9" ht="12.75">
      <c r="A32" s="12" t="s">
        <v>9</v>
      </c>
      <c r="B32" s="21">
        <v>9171</v>
      </c>
      <c r="C32" s="21">
        <v>8839</v>
      </c>
      <c r="D32" s="22">
        <f t="shared" si="3"/>
        <v>-332</v>
      </c>
      <c r="G32" s="21"/>
      <c r="I32" s="21"/>
    </row>
    <row r="33" spans="1:9" ht="12.75">
      <c r="A33" s="12" t="s">
        <v>10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11</v>
      </c>
      <c r="B34" s="27">
        <f>SUM(B27:B33)</f>
        <v>127111</v>
      </c>
      <c r="C34" s="27">
        <f>SUM(C27:C33)</f>
        <v>123302</v>
      </c>
      <c r="D34" s="28">
        <f t="shared" si="3"/>
        <v>-3809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14</v>
      </c>
    </row>
    <row r="37" ht="12.75">
      <c r="A37" s="32" t="s">
        <v>15</v>
      </c>
    </row>
    <row r="38" ht="12.75">
      <c r="A38" s="32"/>
    </row>
    <row r="39" ht="12.75">
      <c r="A39" s="32" t="s">
        <v>16</v>
      </c>
    </row>
    <row r="40" ht="12.75">
      <c r="A40" t="s">
        <v>118</v>
      </c>
    </row>
    <row r="41" ht="12.75">
      <c r="A41" s="32" t="s">
        <v>119</v>
      </c>
    </row>
    <row r="45" ht="12.75">
      <c r="A45" t="s">
        <v>18</v>
      </c>
    </row>
    <row r="46" ht="12.75">
      <c r="A46" t="s">
        <v>19</v>
      </c>
    </row>
    <row r="47" ht="12.75"/>
    <row r="48" spans="1:3" ht="12.75">
      <c r="A48" t="s">
        <v>120</v>
      </c>
      <c r="B48">
        <v>2007</v>
      </c>
      <c r="C48" t="s">
        <v>21</v>
      </c>
    </row>
    <row r="49" ht="13.5" thickBot="1"/>
    <row r="50" spans="1:16" s="39" customFormat="1" ht="12.75">
      <c r="A50" s="33">
        <v>2007</v>
      </c>
      <c r="B50" s="34" t="str">
        <f>A48</f>
        <v>UGE 27</v>
      </c>
      <c r="C50" s="35"/>
      <c r="D50" s="36"/>
      <c r="E50" s="37" t="str">
        <f>B50</f>
        <v>UGE 27</v>
      </c>
      <c r="F50" s="35"/>
      <c r="G50" s="36"/>
      <c r="H50" s="35" t="str">
        <f>B50</f>
        <v>UGE 27</v>
      </c>
      <c r="I50" s="35"/>
      <c r="J50" s="36"/>
      <c r="K50" s="35" t="str">
        <f>B50</f>
        <v>UGE 27</v>
      </c>
      <c r="L50" s="35"/>
      <c r="M50" s="36"/>
      <c r="N50" s="35" t="str">
        <f>B50</f>
        <v>UGE 27</v>
      </c>
      <c r="O50" s="35"/>
      <c r="P50" s="38"/>
    </row>
    <row r="51" spans="1:16" ht="12.75">
      <c r="A51" s="40"/>
      <c r="B51" s="41" t="s">
        <v>7</v>
      </c>
      <c r="C51" s="42"/>
      <c r="D51" s="42"/>
      <c r="E51" s="43" t="s">
        <v>9</v>
      </c>
      <c r="F51" s="42"/>
      <c r="G51" s="42"/>
      <c r="H51" s="43" t="s">
        <v>4</v>
      </c>
      <c r="I51" s="42"/>
      <c r="J51" s="42"/>
      <c r="K51" s="43" t="s">
        <v>22</v>
      </c>
      <c r="L51" s="42"/>
      <c r="M51" s="42"/>
      <c r="N51" s="43" t="s">
        <v>11</v>
      </c>
      <c r="O51" s="42"/>
      <c r="P51" s="44"/>
    </row>
    <row r="52" spans="1:16" ht="13.5" thickBot="1">
      <c r="A52" s="45" t="s">
        <v>23</v>
      </c>
      <c r="B52" s="46" t="s">
        <v>24</v>
      </c>
      <c r="C52" s="47" t="s">
        <v>25</v>
      </c>
      <c r="D52" s="48" t="s">
        <v>26</v>
      </c>
      <c r="E52" s="47" t="s">
        <v>24</v>
      </c>
      <c r="F52" s="47" t="s">
        <v>25</v>
      </c>
      <c r="G52" s="48" t="s">
        <v>26</v>
      </c>
      <c r="H52" s="47" t="s">
        <v>24</v>
      </c>
      <c r="I52" s="47" t="s">
        <v>25</v>
      </c>
      <c r="J52" s="48" t="s">
        <v>26</v>
      </c>
      <c r="K52" s="47" t="s">
        <v>24</v>
      </c>
      <c r="L52" s="47" t="s">
        <v>25</v>
      </c>
      <c r="M52" s="48" t="s">
        <v>26</v>
      </c>
      <c r="N52" s="47" t="s">
        <v>24</v>
      </c>
      <c r="O52" s="47" t="s">
        <v>25</v>
      </c>
      <c r="P52" s="49" t="s">
        <v>26</v>
      </c>
    </row>
    <row r="53" spans="1:16" ht="12.75">
      <c r="A53" s="40" t="s">
        <v>27</v>
      </c>
      <c r="B53" s="50">
        <f>C53/D53*100</f>
        <v>1.9628958404468606</v>
      </c>
      <c r="C53" s="51">
        <v>59.75054938320244</v>
      </c>
      <c r="D53" s="52">
        <v>3044</v>
      </c>
      <c r="E53" s="50">
        <f>F53/G53*100</f>
        <v>0.825242718446602</v>
      </c>
      <c r="F53" s="51">
        <v>17</v>
      </c>
      <c r="G53" s="52">
        <v>2060</v>
      </c>
      <c r="H53" s="50">
        <f>I53/J53*100</f>
        <v>1.9312293923692887</v>
      </c>
      <c r="I53" s="51">
        <v>41</v>
      </c>
      <c r="J53" s="52">
        <v>2123</v>
      </c>
      <c r="K53" s="50">
        <f>L53/M53*100</f>
        <v>0.9585889570552147</v>
      </c>
      <c r="L53" s="51">
        <v>50</v>
      </c>
      <c r="M53" s="53">
        <v>5216</v>
      </c>
      <c r="N53" s="50">
        <f>O53/P53*100</f>
        <v>1.3481519680398815</v>
      </c>
      <c r="O53" s="51">
        <f>L53+I53+F53+C53</f>
        <v>167.75054938320244</v>
      </c>
      <c r="P53" s="54">
        <f>M53+J53+G53+D53</f>
        <v>12443</v>
      </c>
    </row>
    <row r="54" spans="1:16" ht="12.75">
      <c r="A54" s="40" t="s">
        <v>28</v>
      </c>
      <c r="B54" s="50">
        <f aca="true" t="shared" si="4" ref="B54:B66">C54/D54*100</f>
        <v>0.6320058284981962</v>
      </c>
      <c r="C54" s="51">
        <v>19.623780974868993</v>
      </c>
      <c r="D54" s="52">
        <v>3105</v>
      </c>
      <c r="E54" s="50">
        <f aca="true" t="shared" si="5" ref="E54:E66">F54/G54*100</f>
        <v>1.0752688172043012</v>
      </c>
      <c r="F54" s="51">
        <v>13</v>
      </c>
      <c r="G54" s="52">
        <v>1209</v>
      </c>
      <c r="H54" s="50">
        <f>I54/J54*100</f>
        <v>0.8563273073263558</v>
      </c>
      <c r="I54" s="51">
        <v>9</v>
      </c>
      <c r="J54" s="52">
        <v>1051</v>
      </c>
      <c r="K54" s="50">
        <f aca="true" t="shared" si="6" ref="K54:K66">L54/M54*100</f>
        <v>0.33003300330033003</v>
      </c>
      <c r="L54" s="51">
        <v>3</v>
      </c>
      <c r="M54" s="52">
        <v>909</v>
      </c>
      <c r="N54" s="50">
        <f aca="true" t="shared" si="7" ref="N54:N67">O54/P54*100</f>
        <v>0.7112492982924609</v>
      </c>
      <c r="O54" s="51">
        <f>L54+I54+F54+C54</f>
        <v>44.62378097486899</v>
      </c>
      <c r="P54" s="54">
        <f>M54+J54+G54+D54</f>
        <v>6274</v>
      </c>
    </row>
    <row r="55" spans="1:16" ht="12.75">
      <c r="A55" s="40" t="s">
        <v>29</v>
      </c>
      <c r="B55" s="50">
        <f t="shared" si="4"/>
        <v>1.4548976943044736</v>
      </c>
      <c r="C55" s="51">
        <v>84.5877519468621</v>
      </c>
      <c r="D55" s="52">
        <v>5814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1.4548976943044736</v>
      </c>
      <c r="O55" s="51">
        <f>F55+C55</f>
        <v>84.5877519468621</v>
      </c>
      <c r="P55" s="54">
        <f>G55+D55</f>
        <v>5814</v>
      </c>
    </row>
    <row r="56" spans="1:16" ht="12.75">
      <c r="A56" s="40" t="s">
        <v>30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0.36401456058242326</v>
      </c>
      <c r="L56">
        <v>7</v>
      </c>
      <c r="M56" s="52">
        <v>1923</v>
      </c>
      <c r="N56" s="50">
        <f t="shared" si="7"/>
        <v>0.36401456058242326</v>
      </c>
      <c r="O56" s="51">
        <f>L56+F56+C56</f>
        <v>7</v>
      </c>
      <c r="P56" s="54">
        <f>M56+G56+D56</f>
        <v>1923</v>
      </c>
    </row>
    <row r="57" spans="1:16" ht="12.75">
      <c r="A57" s="40" t="s">
        <v>31</v>
      </c>
      <c r="B57" s="50"/>
      <c r="C57" s="51"/>
      <c r="D57" s="52"/>
      <c r="E57" s="50">
        <f t="shared" si="5"/>
        <v>1.282051282051282</v>
      </c>
      <c r="F57" s="51">
        <v>6</v>
      </c>
      <c r="G57" s="52">
        <v>468</v>
      </c>
      <c r="H57" s="50">
        <f>I57/J57*100</f>
        <v>0.3179650238473768</v>
      </c>
      <c r="I57" s="51">
        <v>2</v>
      </c>
      <c r="J57" s="52">
        <v>629</v>
      </c>
      <c r="K57" s="50">
        <f t="shared" si="6"/>
        <v>0.5420054200542005</v>
      </c>
      <c r="L57" s="51">
        <v>6</v>
      </c>
      <c r="M57" s="52">
        <v>1107</v>
      </c>
      <c r="N57" s="50">
        <f t="shared" si="7"/>
        <v>0.6352087114337568</v>
      </c>
      <c r="O57" s="51">
        <f aca="true" t="shared" si="8" ref="O57:P67">L57+I57+F57+C57</f>
        <v>14</v>
      </c>
      <c r="P57" s="54">
        <f t="shared" si="8"/>
        <v>2204</v>
      </c>
    </row>
    <row r="58" spans="1:16" ht="12.75">
      <c r="A58" s="40" t="s">
        <v>32</v>
      </c>
      <c r="B58" s="50">
        <f t="shared" si="4"/>
        <v>1.823510257245197</v>
      </c>
      <c r="C58" s="51">
        <v>7.4763920547053075</v>
      </c>
      <c r="D58" s="52">
        <v>410</v>
      </c>
      <c r="E58" s="50"/>
      <c r="F58" s="51"/>
      <c r="G58" s="52"/>
      <c r="H58" s="50">
        <f>I58/J58*100</f>
        <v>1.3333333333333335</v>
      </c>
      <c r="I58" s="51">
        <v>1</v>
      </c>
      <c r="J58" s="52">
        <v>75</v>
      </c>
      <c r="K58" s="50">
        <f t="shared" si="6"/>
        <v>0.4784688995215311</v>
      </c>
      <c r="L58" s="51">
        <v>1</v>
      </c>
      <c r="M58" s="52">
        <v>209</v>
      </c>
      <c r="N58" s="50">
        <f t="shared" si="7"/>
        <v>1.3654743594676235</v>
      </c>
      <c r="O58" s="51">
        <f t="shared" si="8"/>
        <v>9.476392054705308</v>
      </c>
      <c r="P58" s="54">
        <f t="shared" si="8"/>
        <v>694</v>
      </c>
    </row>
    <row r="59" spans="1:16" ht="12.75">
      <c r="A59" s="40" t="s">
        <v>33</v>
      </c>
      <c r="B59" s="50">
        <f t="shared" si="4"/>
        <v>1.2341949364850133</v>
      </c>
      <c r="C59" s="51">
        <v>45.73926434613459</v>
      </c>
      <c r="D59" s="52">
        <v>3706</v>
      </c>
      <c r="E59" s="50">
        <f t="shared" si="5"/>
        <v>0.23696682464454977</v>
      </c>
      <c r="F59" s="51">
        <v>2</v>
      </c>
      <c r="G59" s="52">
        <v>844</v>
      </c>
      <c r="H59" s="50">
        <f>I59/J59*100</f>
        <v>0.4559270516717325</v>
      </c>
      <c r="I59" s="51">
        <v>3</v>
      </c>
      <c r="J59" s="52">
        <v>658</v>
      </c>
      <c r="K59" s="50">
        <f t="shared" si="6"/>
        <v>0.5717255717255718</v>
      </c>
      <c r="L59" s="51">
        <v>11</v>
      </c>
      <c r="M59" s="52">
        <v>1924</v>
      </c>
      <c r="N59" s="50">
        <f t="shared" si="7"/>
        <v>0.86566551242477</v>
      </c>
      <c r="O59" s="51">
        <f t="shared" si="8"/>
        <v>61.73926434613459</v>
      </c>
      <c r="P59" s="54">
        <f t="shared" si="8"/>
        <v>7132</v>
      </c>
    </row>
    <row r="60" spans="1:16" ht="12.75">
      <c r="A60" s="40" t="s">
        <v>34</v>
      </c>
      <c r="B60" s="50">
        <f t="shared" si="4"/>
        <v>1.5593611534570944</v>
      </c>
      <c r="C60" s="51">
        <v>62.04698029605778</v>
      </c>
      <c r="D60" s="52">
        <v>3979</v>
      </c>
      <c r="E60" s="50"/>
      <c r="F60" s="51"/>
      <c r="G60" s="52"/>
      <c r="H60" s="50"/>
      <c r="I60" s="51"/>
      <c r="J60" s="52"/>
      <c r="K60" s="50">
        <f t="shared" si="6"/>
        <v>0.11641443538998836</v>
      </c>
      <c r="L60" s="51">
        <v>1</v>
      </c>
      <c r="M60" s="52">
        <v>859</v>
      </c>
      <c r="N60" s="50">
        <f t="shared" si="7"/>
        <v>1.3031620565534887</v>
      </c>
      <c r="O60" s="51">
        <f t="shared" si="8"/>
        <v>63.04698029605778</v>
      </c>
      <c r="P60" s="54">
        <f t="shared" si="8"/>
        <v>4838</v>
      </c>
    </row>
    <row r="61" spans="1:16" ht="12.75">
      <c r="A61" s="40" t="s">
        <v>35</v>
      </c>
      <c r="B61" s="50">
        <f t="shared" si="4"/>
        <v>0.7401350099713794</v>
      </c>
      <c r="C61" s="51">
        <v>23.787939220480133</v>
      </c>
      <c r="D61" s="52">
        <v>3214</v>
      </c>
      <c r="E61" s="50">
        <f t="shared" si="5"/>
        <v>1.352757544224766</v>
      </c>
      <c r="F61" s="51">
        <v>13</v>
      </c>
      <c r="G61" s="52">
        <v>961</v>
      </c>
      <c r="H61" s="50">
        <f>I61/J61*100</f>
        <v>0.7371007371007371</v>
      </c>
      <c r="I61" s="51">
        <v>3</v>
      </c>
      <c r="J61" s="52">
        <v>407</v>
      </c>
      <c r="K61" s="50">
        <f t="shared" si="6"/>
        <v>0.08613264427217916</v>
      </c>
      <c r="L61" s="51">
        <v>1</v>
      </c>
      <c r="M61" s="52">
        <v>1161</v>
      </c>
      <c r="N61" s="50">
        <f t="shared" si="7"/>
        <v>0.7102200804541204</v>
      </c>
      <c r="O61" s="51">
        <f t="shared" si="8"/>
        <v>40.78793922048013</v>
      </c>
      <c r="P61" s="54">
        <f t="shared" si="8"/>
        <v>5743</v>
      </c>
    </row>
    <row r="62" spans="1:16" ht="12.75">
      <c r="A62" s="40" t="s">
        <v>36</v>
      </c>
      <c r="B62" s="50"/>
      <c r="C62" s="51"/>
      <c r="D62" s="52"/>
      <c r="E62" s="50">
        <f t="shared" si="5"/>
        <v>0.19646365422396855</v>
      </c>
      <c r="F62" s="51">
        <v>1</v>
      </c>
      <c r="G62" s="52">
        <v>509</v>
      </c>
      <c r="H62" s="50">
        <f>I62/J62*100</f>
        <v>0.47732696897374705</v>
      </c>
      <c r="I62" s="51">
        <v>2</v>
      </c>
      <c r="J62" s="52">
        <v>419</v>
      </c>
      <c r="K62" s="50">
        <f t="shared" si="6"/>
        <v>0.477815699658703</v>
      </c>
      <c r="L62" s="51">
        <v>7</v>
      </c>
      <c r="M62" s="52">
        <v>1465</v>
      </c>
      <c r="N62" s="50">
        <f t="shared" si="7"/>
        <v>0.41788549937317176</v>
      </c>
      <c r="O62" s="51">
        <f t="shared" si="8"/>
        <v>10</v>
      </c>
      <c r="P62" s="54">
        <f t="shared" si="8"/>
        <v>2393</v>
      </c>
    </row>
    <row r="63" spans="1:16" ht="12.75">
      <c r="A63" s="40" t="s">
        <v>37</v>
      </c>
      <c r="B63" s="50">
        <f t="shared" si="4"/>
        <v>1.1453110856689386</v>
      </c>
      <c r="C63" s="51">
        <v>75.7623283170003</v>
      </c>
      <c r="D63" s="52">
        <v>6615</v>
      </c>
      <c r="E63" s="50">
        <f t="shared" si="5"/>
        <v>0.7532956685499058</v>
      </c>
      <c r="F63" s="51">
        <v>4</v>
      </c>
      <c r="G63" s="52">
        <v>531</v>
      </c>
      <c r="H63" s="50"/>
      <c r="I63" s="51"/>
      <c r="J63" s="52"/>
      <c r="K63" s="50">
        <f t="shared" si="6"/>
        <v>0.09465215333648841</v>
      </c>
      <c r="L63" s="51">
        <v>2</v>
      </c>
      <c r="M63" s="52">
        <v>2113</v>
      </c>
      <c r="N63" s="50">
        <f t="shared" si="7"/>
        <v>0.8830578714440037</v>
      </c>
      <c r="O63" s="51">
        <f t="shared" si="8"/>
        <v>81.7623283170003</v>
      </c>
      <c r="P63" s="54">
        <f t="shared" si="8"/>
        <v>9259</v>
      </c>
    </row>
    <row r="64" spans="1:16" ht="12.75">
      <c r="A64" s="40" t="s">
        <v>38</v>
      </c>
      <c r="B64" s="50">
        <f t="shared" si="4"/>
        <v>1.137534401241973</v>
      </c>
      <c r="C64" s="51">
        <v>65.63573495166185</v>
      </c>
      <c r="D64" s="52">
        <v>5770</v>
      </c>
      <c r="E64" s="50">
        <f t="shared" si="5"/>
        <v>0.12853470437017994</v>
      </c>
      <c r="F64" s="51">
        <v>1</v>
      </c>
      <c r="G64" s="52">
        <v>778</v>
      </c>
      <c r="H64" s="50">
        <f>I64/J64*100</f>
        <v>0.6980802792321117</v>
      </c>
      <c r="I64" s="51">
        <v>4</v>
      </c>
      <c r="J64" s="52">
        <v>573</v>
      </c>
      <c r="K64" s="50">
        <f t="shared" si="6"/>
        <v>0.27744748315497425</v>
      </c>
      <c r="L64" s="51">
        <v>7</v>
      </c>
      <c r="M64" s="52">
        <v>2523</v>
      </c>
      <c r="N64" s="50">
        <f t="shared" si="7"/>
        <v>0.8050159161308776</v>
      </c>
      <c r="O64" s="51">
        <f t="shared" si="8"/>
        <v>77.63573495166185</v>
      </c>
      <c r="P64" s="54">
        <f t="shared" si="8"/>
        <v>9644</v>
      </c>
    </row>
    <row r="65" spans="1:16" ht="12.75">
      <c r="A65" s="40" t="s">
        <v>39</v>
      </c>
      <c r="B65" s="50">
        <f t="shared" si="4"/>
        <v>0.976543991860471</v>
      </c>
      <c r="C65" s="51">
        <v>54.24701874784917</v>
      </c>
      <c r="D65" s="52">
        <v>5555</v>
      </c>
      <c r="E65" s="50">
        <f t="shared" si="5"/>
        <v>0.16051364365971107</v>
      </c>
      <c r="F65" s="51">
        <v>1</v>
      </c>
      <c r="G65" s="52">
        <v>623</v>
      </c>
      <c r="H65" s="50">
        <f>I65/J65*100</f>
        <v>0</v>
      </c>
      <c r="I65" s="51">
        <v>0</v>
      </c>
      <c r="J65" s="52">
        <v>421</v>
      </c>
      <c r="K65" s="50">
        <f t="shared" si="6"/>
        <v>0.2824858757062147</v>
      </c>
      <c r="L65" s="51">
        <v>2</v>
      </c>
      <c r="M65" s="52">
        <v>708</v>
      </c>
      <c r="N65" s="50">
        <f t="shared" si="7"/>
        <v>0.7834544785527463</v>
      </c>
      <c r="O65" s="51">
        <f t="shared" si="8"/>
        <v>57.24701874784917</v>
      </c>
      <c r="P65" s="54">
        <f t="shared" si="8"/>
        <v>7307</v>
      </c>
    </row>
    <row r="66" spans="1:16" s="39" customFormat="1" ht="13.5" thickBot="1">
      <c r="A66" s="45" t="s">
        <v>40</v>
      </c>
      <c r="B66" s="50">
        <f t="shared" si="4"/>
        <v>1.9030600848782664</v>
      </c>
      <c r="C66" s="51">
        <v>92.27938351574714</v>
      </c>
      <c r="D66" s="52">
        <v>4849</v>
      </c>
      <c r="E66" s="50">
        <f t="shared" si="5"/>
        <v>0.7009345794392523</v>
      </c>
      <c r="F66" s="51">
        <v>6</v>
      </c>
      <c r="G66" s="52">
        <v>856</v>
      </c>
      <c r="H66" s="50">
        <f>I66/J66*100</f>
        <v>1.2968299711815563</v>
      </c>
      <c r="I66" s="51">
        <v>9</v>
      </c>
      <c r="J66" s="52">
        <v>694</v>
      </c>
      <c r="K66" s="50">
        <f t="shared" si="6"/>
        <v>0.5829596412556054</v>
      </c>
      <c r="L66" s="51">
        <v>13</v>
      </c>
      <c r="M66" s="52">
        <v>2230</v>
      </c>
      <c r="N66" s="50">
        <f t="shared" si="7"/>
        <v>1.3938971319474696</v>
      </c>
      <c r="O66" s="51">
        <f t="shared" si="8"/>
        <v>120.27938351574714</v>
      </c>
      <c r="P66" s="54">
        <f t="shared" si="8"/>
        <v>8629</v>
      </c>
    </row>
    <row r="67" spans="1:16" ht="13.5" thickBot="1">
      <c r="A67" s="55" t="s">
        <v>41</v>
      </c>
      <c r="B67" s="56">
        <f>C67/D67*100</f>
        <v>1.2829446250723384</v>
      </c>
      <c r="C67" s="57">
        <f>SUM(C53:C66)</f>
        <v>590.9371237545698</v>
      </c>
      <c r="D67" s="58">
        <f>SUM(D53:D66)</f>
        <v>46061</v>
      </c>
      <c r="E67" s="59">
        <f>F67/G67*100</f>
        <v>0.7240638081230908</v>
      </c>
      <c r="F67" s="57">
        <f>SUM(F53:F66)</f>
        <v>64</v>
      </c>
      <c r="G67" s="57">
        <f>SUM(G53:G66)</f>
        <v>8839</v>
      </c>
      <c r="H67" s="59">
        <f>I67/J67*100</f>
        <v>1.049645390070922</v>
      </c>
      <c r="I67" s="57">
        <f>SUM(I53:I66)</f>
        <v>74</v>
      </c>
      <c r="J67" s="57">
        <f>SUM(J53:J66)</f>
        <v>7050</v>
      </c>
      <c r="K67" s="60">
        <f>L67/M67*100</f>
        <v>0.4967109679151564</v>
      </c>
      <c r="L67" s="57">
        <f>SUM(L53:L66)</f>
        <v>111</v>
      </c>
      <c r="M67" s="58">
        <f>SUM(M53:M66)</f>
        <v>22347</v>
      </c>
      <c r="N67" s="59">
        <f t="shared" si="7"/>
        <v>0.9964021539966663</v>
      </c>
      <c r="O67" s="57">
        <f t="shared" si="8"/>
        <v>839.9371237545698</v>
      </c>
      <c r="P67" s="61">
        <f t="shared" si="8"/>
        <v>84297</v>
      </c>
    </row>
    <row r="68" ht="12.75">
      <c r="A68" t="s">
        <v>42</v>
      </c>
    </row>
    <row r="69" ht="12.75">
      <c r="A69" t="s">
        <v>43</v>
      </c>
    </row>
    <row r="70" ht="12.75">
      <c r="A70" s="63" t="s">
        <v>44</v>
      </c>
    </row>
    <row r="71" ht="12.75"/>
    <row r="72" ht="12.75">
      <c r="A72" t="s">
        <v>16</v>
      </c>
    </row>
    <row r="73" ht="12.75">
      <c r="A73" t="s">
        <v>118</v>
      </c>
    </row>
    <row r="74" ht="12.75">
      <c r="A74" t="s">
        <v>121</v>
      </c>
    </row>
    <row r="77" ht="13.5" thickBot="1"/>
    <row r="78" spans="1:4" ht="12.75">
      <c r="A78" s="34">
        <v>2007</v>
      </c>
      <c r="B78" s="64" t="s">
        <v>122</v>
      </c>
      <c r="C78" s="35"/>
      <c r="D78" s="38"/>
    </row>
    <row r="79" spans="1:4" ht="12.75">
      <c r="A79" s="41"/>
      <c r="B79" s="43" t="s">
        <v>45</v>
      </c>
      <c r="C79" s="42"/>
      <c r="D79" s="44"/>
    </row>
    <row r="80" spans="1:4" ht="13.5" thickBot="1">
      <c r="A80" s="65" t="s">
        <v>46</v>
      </c>
      <c r="B80" s="47" t="s">
        <v>24</v>
      </c>
      <c r="C80" s="47" t="s">
        <v>25</v>
      </c>
      <c r="D80" s="49" t="s">
        <v>26</v>
      </c>
    </row>
    <row r="81" spans="1:6" ht="12.75">
      <c r="A81" s="66" t="s">
        <v>47</v>
      </c>
      <c r="B81" s="50">
        <f aca="true" t="shared" si="9" ref="B81:B86">C81/D81*100</f>
        <v>5.49558390578999</v>
      </c>
      <c r="C81" s="51">
        <v>392</v>
      </c>
      <c r="D81" s="54">
        <v>7133</v>
      </c>
      <c r="E81" s="67"/>
      <c r="F81" s="67"/>
    </row>
    <row r="82" spans="1:6" ht="12.75">
      <c r="A82" s="66" t="s">
        <v>48</v>
      </c>
      <c r="B82" s="50">
        <f t="shared" si="9"/>
        <v>4.691468698640371</v>
      </c>
      <c r="C82" s="51">
        <v>314</v>
      </c>
      <c r="D82" s="54">
        <v>6693</v>
      </c>
      <c r="E82" s="67"/>
      <c r="F82" s="67"/>
    </row>
    <row r="83" spans="1:6" ht="12.75">
      <c r="A83" s="66" t="s">
        <v>49</v>
      </c>
      <c r="B83" s="50">
        <f t="shared" si="9"/>
        <v>3.5486079415791876</v>
      </c>
      <c r="C83" s="51">
        <v>311</v>
      </c>
      <c r="D83" s="54">
        <v>8764</v>
      </c>
      <c r="E83" s="67"/>
      <c r="F83" s="67"/>
    </row>
    <row r="84" spans="1:6" ht="12.75">
      <c r="A84" s="66" t="s">
        <v>50</v>
      </c>
      <c r="B84" s="50">
        <f t="shared" si="9"/>
        <v>3.0348837209302326</v>
      </c>
      <c r="C84" s="51">
        <v>261</v>
      </c>
      <c r="D84" s="54">
        <v>8600</v>
      </c>
      <c r="E84" s="67"/>
      <c r="F84" s="67"/>
    </row>
    <row r="85" spans="1:6" ht="13.5" thickBot="1">
      <c r="A85" s="66" t="s">
        <v>51</v>
      </c>
      <c r="B85" s="50">
        <f t="shared" si="9"/>
        <v>5.6255879586077135</v>
      </c>
      <c r="C85" s="51">
        <v>299</v>
      </c>
      <c r="D85" s="54">
        <v>5315</v>
      </c>
      <c r="E85" s="67"/>
      <c r="F85" s="67"/>
    </row>
    <row r="86" spans="1:10" ht="13.5" thickBot="1">
      <c r="A86" s="68" t="s">
        <v>41</v>
      </c>
      <c r="B86" s="59">
        <f t="shared" si="9"/>
        <v>4.319956170387618</v>
      </c>
      <c r="C86" s="57">
        <f>SUM(C81:C85)</f>
        <v>1577</v>
      </c>
      <c r="D86" s="61">
        <f>SUM(D81:D85)</f>
        <v>36505</v>
      </c>
      <c r="E86" s="67"/>
      <c r="F86" s="67"/>
      <c r="G86" s="67"/>
      <c r="J86" s="67"/>
    </row>
    <row r="87" spans="1:8" ht="12.75">
      <c r="A87" t="s">
        <v>52</v>
      </c>
      <c r="H87" s="67"/>
    </row>
  </sheetData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15"/>
  <dimension ref="A1:P85"/>
  <sheetViews>
    <sheetView workbookViewId="0" topLeftCell="A40">
      <selection activeCell="E42" sqref="E42"/>
    </sheetView>
  </sheetViews>
  <sheetFormatPr defaultColWidth="9.140625" defaultRowHeight="12.75"/>
  <cols>
    <col min="1" max="1" width="23.0039062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113</v>
      </c>
      <c r="B1" s="2"/>
      <c r="C1" s="2"/>
      <c r="D1" s="3"/>
    </row>
    <row r="2" spans="1:4" ht="15.75">
      <c r="A2" s="5" t="s">
        <v>1</v>
      </c>
      <c r="B2" s="6"/>
      <c r="C2" s="6"/>
      <c r="D2" s="7"/>
    </row>
    <row r="3" spans="1:4" ht="12.75">
      <c r="A3" s="8" t="s">
        <v>2</v>
      </c>
      <c r="B3" s="9"/>
      <c r="C3" s="10"/>
      <c r="D3" s="11"/>
    </row>
    <row r="4" spans="1:4" ht="12.75">
      <c r="A4" s="12"/>
      <c r="B4" s="10">
        <v>2006</v>
      </c>
      <c r="C4" s="10">
        <v>2007</v>
      </c>
      <c r="D4" s="13" t="s">
        <v>3</v>
      </c>
    </row>
    <row r="5" spans="1:4" ht="12.75">
      <c r="A5" s="12" t="s">
        <v>4</v>
      </c>
      <c r="B5" s="14">
        <f aca="true" t="shared" si="0" ref="B5:C12">B16/B27*100</f>
        <v>1.288981288981289</v>
      </c>
      <c r="C5" s="14">
        <f t="shared" si="0"/>
        <v>0.978862249964534</v>
      </c>
      <c r="D5" s="15">
        <f aca="true" t="shared" si="1" ref="D5:D12">C5-B5</f>
        <v>-0.3101190390167551</v>
      </c>
    </row>
    <row r="6" spans="1:4" ht="12.75">
      <c r="A6" s="12" t="s">
        <v>5</v>
      </c>
      <c r="B6" s="14">
        <f t="shared" si="0"/>
        <v>1.0804899387576552</v>
      </c>
      <c r="C6" s="14">
        <f t="shared" si="0"/>
        <v>0.4967109679151564</v>
      </c>
      <c r="D6" s="15">
        <f t="shared" si="1"/>
        <v>-0.5837789708424987</v>
      </c>
    </row>
    <row r="7" spans="1:4" ht="12.75">
      <c r="A7" s="12" t="s">
        <v>6</v>
      </c>
      <c r="B7" s="14">
        <f t="shared" si="0"/>
        <v>5.170330997825562</v>
      </c>
      <c r="C7" s="14">
        <f t="shared" si="0"/>
        <v>4.5542358328563255</v>
      </c>
      <c r="D7" s="15">
        <f t="shared" si="1"/>
        <v>-0.6160951649692361</v>
      </c>
    </row>
    <row r="8" spans="1:4" ht="12.75">
      <c r="A8" s="12" t="s">
        <v>7</v>
      </c>
      <c r="B8" s="14">
        <f t="shared" si="0"/>
        <v>1.3961495664588188</v>
      </c>
      <c r="C8" s="14">
        <f t="shared" si="0"/>
        <v>0.9465708516966631</v>
      </c>
      <c r="D8" s="15">
        <f t="shared" si="1"/>
        <v>-0.4495787147621557</v>
      </c>
    </row>
    <row r="9" spans="1:4" ht="12.75">
      <c r="A9" s="12" t="s">
        <v>8</v>
      </c>
      <c r="B9" s="14">
        <f t="shared" si="0"/>
        <v>1.8467852257181943</v>
      </c>
      <c r="C9" s="14">
        <f t="shared" si="0"/>
        <v>3.238629720565883</v>
      </c>
      <c r="D9" s="15">
        <f t="shared" si="1"/>
        <v>1.3918444948476887</v>
      </c>
    </row>
    <row r="10" spans="1:4" ht="12.75">
      <c r="A10" s="12" t="s">
        <v>9</v>
      </c>
      <c r="B10" s="14">
        <f t="shared" si="0"/>
        <v>1.0198486676170633</v>
      </c>
      <c r="C10" s="14">
        <f t="shared" si="0"/>
        <v>0.6124532153793808</v>
      </c>
      <c r="D10" s="15">
        <f t="shared" si="1"/>
        <v>-0.4073954522376825</v>
      </c>
    </row>
    <row r="11" spans="1:4" ht="12.75">
      <c r="A11" s="12" t="s">
        <v>10</v>
      </c>
      <c r="B11" s="14">
        <f t="shared" si="0"/>
        <v>2.1999999999999997</v>
      </c>
      <c r="C11" s="14">
        <v>1.3</v>
      </c>
      <c r="D11" s="15">
        <f t="shared" si="1"/>
        <v>-0.8999999999999997</v>
      </c>
    </row>
    <row r="12" spans="1:4" ht="12.75">
      <c r="A12" s="8" t="s">
        <v>11</v>
      </c>
      <c r="B12" s="16">
        <f t="shared" si="0"/>
        <v>2.213740458015267</v>
      </c>
      <c r="C12" s="17">
        <f>C23/C34*100</f>
        <v>1.8271562877700174</v>
      </c>
      <c r="D12" s="18">
        <f t="shared" si="1"/>
        <v>-0.3865841702452497</v>
      </c>
    </row>
    <row r="13" spans="1:4" ht="12.75">
      <c r="A13" s="19"/>
      <c r="B13" s="6"/>
      <c r="C13" s="6"/>
      <c r="D13" s="7"/>
    </row>
    <row r="14" spans="1:4" ht="12.75">
      <c r="A14" s="8" t="s">
        <v>12</v>
      </c>
      <c r="B14" s="10"/>
      <c r="C14" s="10"/>
      <c r="D14" s="11"/>
    </row>
    <row r="15" spans="1:4" ht="12.75">
      <c r="A15" s="12"/>
      <c r="B15" s="10">
        <f>B4</f>
        <v>2006</v>
      </c>
      <c r="C15" s="10">
        <f>C4</f>
        <v>2007</v>
      </c>
      <c r="D15" s="13" t="s">
        <v>3</v>
      </c>
    </row>
    <row r="16" spans="1:4" ht="12.75">
      <c r="A16" s="12" t="s">
        <v>4</v>
      </c>
      <c r="B16" s="21">
        <v>93</v>
      </c>
      <c r="C16" s="21">
        <v>69</v>
      </c>
      <c r="D16" s="22">
        <f>C16-B16</f>
        <v>-24</v>
      </c>
    </row>
    <row r="17" spans="1:4" ht="12.75">
      <c r="A17" s="12" t="s">
        <v>5</v>
      </c>
      <c r="B17" s="21">
        <v>247</v>
      </c>
      <c r="C17" s="21">
        <v>111</v>
      </c>
      <c r="D17" s="22">
        <f aca="true" t="shared" si="2" ref="D17:D23">C17-B17</f>
        <v>-136</v>
      </c>
    </row>
    <row r="18" spans="1:10" ht="12.75">
      <c r="A18" s="12" t="s">
        <v>6</v>
      </c>
      <c r="B18" s="21">
        <v>1498</v>
      </c>
      <c r="C18" s="21">
        <v>1273</v>
      </c>
      <c r="D18" s="22">
        <f t="shared" si="2"/>
        <v>-225</v>
      </c>
      <c r="G18" s="21"/>
      <c r="I18" s="21"/>
      <c r="J18" s="20"/>
    </row>
    <row r="19" spans="1:9" ht="12.75">
      <c r="A19" s="12" t="s">
        <v>7</v>
      </c>
      <c r="B19" s="21">
        <v>665</v>
      </c>
      <c r="C19" s="21">
        <v>436</v>
      </c>
      <c r="D19" s="22">
        <f t="shared" si="2"/>
        <v>-229</v>
      </c>
      <c r="G19" s="21"/>
      <c r="I19" s="21"/>
    </row>
    <row r="20" spans="1:10" ht="12.75">
      <c r="A20" s="12" t="s">
        <v>8</v>
      </c>
      <c r="B20" s="21">
        <v>162</v>
      </c>
      <c r="C20" s="21">
        <v>277</v>
      </c>
      <c r="D20" s="22">
        <f t="shared" si="2"/>
        <v>115</v>
      </c>
      <c r="E20" s="21"/>
      <c r="F20" s="21"/>
      <c r="J20" s="20"/>
    </row>
    <row r="21" spans="1:6" ht="12.75">
      <c r="A21" s="12" t="s">
        <v>9</v>
      </c>
      <c r="B21" s="24">
        <v>93</v>
      </c>
      <c r="C21" s="24">
        <v>54</v>
      </c>
      <c r="D21" s="22">
        <f t="shared" si="2"/>
        <v>-39</v>
      </c>
      <c r="F21" s="21"/>
    </row>
    <row r="22" spans="1:4" ht="12.75">
      <c r="A22" s="12" t="s">
        <v>10</v>
      </c>
      <c r="B22" s="26">
        <v>55</v>
      </c>
      <c r="C22" s="26">
        <f>C11*C33/100</f>
        <v>32.5</v>
      </c>
      <c r="D22" s="22">
        <f t="shared" si="2"/>
        <v>-22.5</v>
      </c>
    </row>
    <row r="23" spans="1:9" ht="12.75">
      <c r="A23" s="8" t="s">
        <v>11</v>
      </c>
      <c r="B23" s="27">
        <f>SUM(B16:B22)</f>
        <v>2813</v>
      </c>
      <c r="C23" s="27">
        <f>SUM(C16:C22)</f>
        <v>2252.5</v>
      </c>
      <c r="D23" s="28">
        <f t="shared" si="2"/>
        <v>-560.5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13</v>
      </c>
      <c r="B25" s="10"/>
      <c r="C25" s="10"/>
      <c r="D25" s="11"/>
    </row>
    <row r="26" spans="1:4" ht="12.75">
      <c r="A26" s="12"/>
      <c r="B26" s="10">
        <f>B4</f>
        <v>2006</v>
      </c>
      <c r="C26" s="10">
        <f>C4</f>
        <v>2007</v>
      </c>
      <c r="D26" s="13" t="s">
        <v>3</v>
      </c>
    </row>
    <row r="27" spans="1:9" ht="12.75">
      <c r="A27" s="12" t="s">
        <v>4</v>
      </c>
      <c r="B27" s="21">
        <v>7215</v>
      </c>
      <c r="C27" s="21">
        <v>7049</v>
      </c>
      <c r="D27" s="22">
        <f aca="true" t="shared" si="3" ref="D27:D34">C27-B27</f>
        <v>-166</v>
      </c>
      <c r="G27" s="21"/>
      <c r="I27" s="21"/>
    </row>
    <row r="28" spans="1:9" ht="12.75">
      <c r="A28" s="12" t="s">
        <v>5</v>
      </c>
      <c r="B28" s="21">
        <v>22860</v>
      </c>
      <c r="C28" s="21">
        <v>22347</v>
      </c>
      <c r="D28" s="22">
        <f t="shared" si="3"/>
        <v>-513</v>
      </c>
      <c r="G28" s="21"/>
      <c r="I28" s="21"/>
    </row>
    <row r="29" spans="1:10" ht="12.75">
      <c r="A29" s="12" t="s">
        <v>6</v>
      </c>
      <c r="B29" s="21">
        <v>28973</v>
      </c>
      <c r="C29" s="21">
        <v>27952</v>
      </c>
      <c r="D29" s="22">
        <f t="shared" si="3"/>
        <v>-1021</v>
      </c>
      <c r="G29" s="21"/>
      <c r="I29" s="21"/>
      <c r="J29" s="29"/>
    </row>
    <row r="30" spans="1:9" ht="12.75">
      <c r="A30" s="12" t="s">
        <v>7</v>
      </c>
      <c r="B30" s="21">
        <v>47631</v>
      </c>
      <c r="C30" s="21">
        <v>46061</v>
      </c>
      <c r="D30" s="22">
        <f t="shared" si="3"/>
        <v>-1570</v>
      </c>
      <c r="G30" s="21"/>
      <c r="I30" s="21"/>
    </row>
    <row r="31" spans="1:10" ht="12.75">
      <c r="A31" s="12" t="s">
        <v>8</v>
      </c>
      <c r="B31" s="21">
        <v>8772</v>
      </c>
      <c r="C31" s="21">
        <v>8553</v>
      </c>
      <c r="D31" s="22">
        <f t="shared" si="3"/>
        <v>-219</v>
      </c>
      <c r="E31" s="21"/>
      <c r="F31" s="21"/>
      <c r="G31" s="21"/>
      <c r="I31" s="21"/>
      <c r="J31" s="29"/>
    </row>
    <row r="32" spans="1:9" ht="12.75">
      <c r="A32" s="12" t="s">
        <v>9</v>
      </c>
      <c r="B32" s="21">
        <v>9119</v>
      </c>
      <c r="C32" s="21">
        <v>8817</v>
      </c>
      <c r="D32" s="22">
        <f t="shared" si="3"/>
        <v>-302</v>
      </c>
      <c r="G32" s="21"/>
      <c r="I32" s="21"/>
    </row>
    <row r="33" spans="1:9" ht="12.75">
      <c r="A33" s="12" t="s">
        <v>10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11</v>
      </c>
      <c r="B34" s="27">
        <f>SUM(B27:B33)</f>
        <v>127070</v>
      </c>
      <c r="C34" s="27">
        <f>SUM(C27:C33)</f>
        <v>123279</v>
      </c>
      <c r="D34" s="28">
        <f t="shared" si="3"/>
        <v>-3791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14</v>
      </c>
    </row>
    <row r="37" ht="12.75">
      <c r="A37" s="32" t="s">
        <v>15</v>
      </c>
    </row>
    <row r="38" ht="12.75">
      <c r="A38" s="32"/>
    </row>
    <row r="39" ht="12.75">
      <c r="A39" s="32" t="s">
        <v>16</v>
      </c>
    </row>
    <row r="40" ht="12.75">
      <c r="A40" t="s">
        <v>114</v>
      </c>
    </row>
    <row r="41" ht="12.75">
      <c r="A41" s="32"/>
    </row>
    <row r="42" ht="12.75">
      <c r="A42" s="32"/>
    </row>
    <row r="44" ht="12.75">
      <c r="A44" t="s">
        <v>18</v>
      </c>
    </row>
    <row r="45" ht="12.75">
      <c r="A45" t="s">
        <v>19</v>
      </c>
    </row>
    <row r="46" ht="12.75"/>
    <row r="47" spans="1:3" ht="12.75">
      <c r="A47" t="s">
        <v>115</v>
      </c>
      <c r="B47">
        <v>2007</v>
      </c>
      <c r="C47" t="s">
        <v>21</v>
      </c>
    </row>
    <row r="48" ht="13.5" thickBot="1"/>
    <row r="49" spans="1:16" s="39" customFormat="1" ht="12.75">
      <c r="A49" s="33">
        <v>2007</v>
      </c>
      <c r="B49" s="34" t="str">
        <f>A47</f>
        <v>UGE 29</v>
      </c>
      <c r="C49" s="35"/>
      <c r="D49" s="36"/>
      <c r="E49" s="37" t="str">
        <f>B49</f>
        <v>UGE 29</v>
      </c>
      <c r="F49" s="35"/>
      <c r="G49" s="36"/>
      <c r="H49" s="35" t="str">
        <f>B49</f>
        <v>UGE 29</v>
      </c>
      <c r="I49" s="35"/>
      <c r="J49" s="36"/>
      <c r="K49" s="35" t="str">
        <f>B49</f>
        <v>UGE 29</v>
      </c>
      <c r="L49" s="35"/>
      <c r="M49" s="36"/>
      <c r="N49" s="35" t="str">
        <f>B49</f>
        <v>UGE 29</v>
      </c>
      <c r="O49" s="35"/>
      <c r="P49" s="38"/>
    </row>
    <row r="50" spans="1:16" ht="12.75">
      <c r="A50" s="40"/>
      <c r="B50" s="41" t="s">
        <v>7</v>
      </c>
      <c r="C50" s="42"/>
      <c r="D50" s="42"/>
      <c r="E50" s="43" t="s">
        <v>9</v>
      </c>
      <c r="F50" s="42"/>
      <c r="G50" s="42"/>
      <c r="H50" s="43" t="s">
        <v>4</v>
      </c>
      <c r="I50" s="42"/>
      <c r="J50" s="42"/>
      <c r="K50" s="43" t="s">
        <v>22</v>
      </c>
      <c r="L50" s="42"/>
      <c r="M50" s="42"/>
      <c r="N50" s="43" t="s">
        <v>11</v>
      </c>
      <c r="O50" s="42"/>
      <c r="P50" s="44"/>
    </row>
    <row r="51" spans="1:16" ht="13.5" thickBot="1">
      <c r="A51" s="45" t="s">
        <v>23</v>
      </c>
      <c r="B51" s="46" t="s">
        <v>24</v>
      </c>
      <c r="C51" s="47" t="s">
        <v>25</v>
      </c>
      <c r="D51" s="48" t="s">
        <v>26</v>
      </c>
      <c r="E51" s="47" t="s">
        <v>24</v>
      </c>
      <c r="F51" s="47" t="s">
        <v>25</v>
      </c>
      <c r="G51" s="48" t="s">
        <v>26</v>
      </c>
      <c r="H51" s="47" t="s">
        <v>24</v>
      </c>
      <c r="I51" s="47" t="s">
        <v>25</v>
      </c>
      <c r="J51" s="48" t="s">
        <v>26</v>
      </c>
      <c r="K51" s="47" t="s">
        <v>24</v>
      </c>
      <c r="L51" s="47" t="s">
        <v>25</v>
      </c>
      <c r="M51" s="48" t="s">
        <v>26</v>
      </c>
      <c r="N51" s="47" t="s">
        <v>24</v>
      </c>
      <c r="O51" s="47" t="s">
        <v>25</v>
      </c>
      <c r="P51" s="49" t="s">
        <v>26</v>
      </c>
    </row>
    <row r="52" spans="1:16" ht="12.75">
      <c r="A52" s="40" t="s">
        <v>27</v>
      </c>
      <c r="B52" s="50">
        <f>C52/D52*100</f>
        <v>1.4896373056994818</v>
      </c>
      <c r="C52" s="51">
        <v>45.34455958549223</v>
      </c>
      <c r="D52" s="52">
        <v>3044</v>
      </c>
      <c r="E52" s="50">
        <f>F52/G52*100</f>
        <v>0.583941605839416</v>
      </c>
      <c r="F52" s="51">
        <v>12</v>
      </c>
      <c r="G52" s="52">
        <v>2055</v>
      </c>
      <c r="H52" s="50">
        <f>I52/J52*100</f>
        <v>1.6642891107941038</v>
      </c>
      <c r="I52" s="51">
        <v>35</v>
      </c>
      <c r="J52" s="52">
        <v>2103</v>
      </c>
      <c r="K52" s="50">
        <f>L52/M52*100</f>
        <v>0.9585889570552147</v>
      </c>
      <c r="L52" s="51">
        <v>50</v>
      </c>
      <c r="M52" s="53">
        <v>5216</v>
      </c>
      <c r="N52" s="50">
        <f>O52/P52*100</f>
        <v>1.1462760475559044</v>
      </c>
      <c r="O52" s="51">
        <f>L52+I52+F52+C52</f>
        <v>142.34455958549222</v>
      </c>
      <c r="P52" s="54">
        <f>M52+J52+G52+D52</f>
        <v>12418</v>
      </c>
    </row>
    <row r="53" spans="1:16" ht="12.75">
      <c r="A53" s="40" t="s">
        <v>28</v>
      </c>
      <c r="B53" s="50">
        <f aca="true" t="shared" si="4" ref="B53:B65">C53/D53*100</f>
        <v>0.48789048789048794</v>
      </c>
      <c r="C53" s="51">
        <v>15.14899964899965</v>
      </c>
      <c r="D53" s="52">
        <v>3105</v>
      </c>
      <c r="E53" s="50">
        <f aca="true" t="shared" si="5" ref="E53:E65">F53/G53*100</f>
        <v>0.9159034138218152</v>
      </c>
      <c r="F53" s="51">
        <v>11</v>
      </c>
      <c r="G53" s="52">
        <v>1201</v>
      </c>
      <c r="H53" s="50">
        <f>I53/J53*100</f>
        <v>0.3727865796831314</v>
      </c>
      <c r="I53" s="51">
        <v>4</v>
      </c>
      <c r="J53" s="52">
        <v>1073</v>
      </c>
      <c r="K53" s="50">
        <f aca="true" t="shared" si="6" ref="K53:K65">L53/M53*100</f>
        <v>0.33003300330033003</v>
      </c>
      <c r="L53" s="51">
        <v>3</v>
      </c>
      <c r="M53" s="52">
        <v>909</v>
      </c>
      <c r="N53" s="50">
        <f aca="true" t="shared" si="7" ref="N53:N66">O53/P53*100</f>
        <v>0.527178747598595</v>
      </c>
      <c r="O53" s="51">
        <f>L53+I53+F53+C53</f>
        <v>33.14899964899965</v>
      </c>
      <c r="P53" s="54">
        <f>M53+J53+G53+D53</f>
        <v>6288</v>
      </c>
    </row>
    <row r="54" spans="1:16" ht="12.75">
      <c r="A54" s="40" t="s">
        <v>29</v>
      </c>
      <c r="B54" s="50">
        <f t="shared" si="4"/>
        <v>1.2783955444505903</v>
      </c>
      <c r="C54" s="51">
        <v>74.32591695435733</v>
      </c>
      <c r="D54" s="52">
        <v>5814</v>
      </c>
      <c r="E54" s="50"/>
      <c r="F54" s="51"/>
      <c r="G54" s="52"/>
      <c r="H54" s="50"/>
      <c r="I54" s="51"/>
      <c r="J54" s="52"/>
      <c r="K54" s="50"/>
      <c r="M54" s="52"/>
      <c r="N54" s="50">
        <f t="shared" si="7"/>
        <v>1.2783955444505903</v>
      </c>
      <c r="O54" s="51">
        <f>F54+C54</f>
        <v>74.32591695435733</v>
      </c>
      <c r="P54" s="54">
        <f>G54+D54</f>
        <v>5814</v>
      </c>
    </row>
    <row r="55" spans="1:16" ht="12.75">
      <c r="A55" s="40" t="s">
        <v>30</v>
      </c>
      <c r="B55" s="50"/>
      <c r="C55" s="51"/>
      <c r="D55" s="52"/>
      <c r="E55" s="50"/>
      <c r="F55" s="51"/>
      <c r="G55" s="52"/>
      <c r="H55" s="50"/>
      <c r="I55" s="51"/>
      <c r="J55" s="52"/>
      <c r="K55" s="50">
        <f t="shared" si="6"/>
        <v>0.36401456058242326</v>
      </c>
      <c r="L55">
        <v>7</v>
      </c>
      <c r="M55" s="52">
        <v>1923</v>
      </c>
      <c r="N55" s="50">
        <f t="shared" si="7"/>
        <v>0.36401456058242326</v>
      </c>
      <c r="O55" s="51">
        <f>L55+F55+C55</f>
        <v>7</v>
      </c>
      <c r="P55" s="54">
        <f>M55+G55+D55</f>
        <v>1923</v>
      </c>
    </row>
    <row r="56" spans="1:16" ht="12.75">
      <c r="A56" s="40" t="s">
        <v>31</v>
      </c>
      <c r="B56" s="50"/>
      <c r="C56" s="51"/>
      <c r="D56" s="52"/>
      <c r="E56" s="50">
        <f t="shared" si="5"/>
        <v>1.0660980810234542</v>
      </c>
      <c r="F56" s="51">
        <v>5</v>
      </c>
      <c r="G56" s="52">
        <v>469</v>
      </c>
      <c r="H56" s="50">
        <f>I56/J56*100</f>
        <v>0.32</v>
      </c>
      <c r="I56" s="51">
        <v>2</v>
      </c>
      <c r="J56" s="52">
        <v>625</v>
      </c>
      <c r="K56" s="50">
        <f t="shared" si="6"/>
        <v>0.5420054200542005</v>
      </c>
      <c r="L56" s="51">
        <v>6</v>
      </c>
      <c r="M56" s="52">
        <v>1107</v>
      </c>
      <c r="N56" s="50">
        <f t="shared" si="7"/>
        <v>0.5906406179009541</v>
      </c>
      <c r="O56" s="51">
        <f aca="true" t="shared" si="8" ref="O56:P66">L56+I56+F56+C56</f>
        <v>13</v>
      </c>
      <c r="P56" s="54">
        <f t="shared" si="8"/>
        <v>2201</v>
      </c>
    </row>
    <row r="57" spans="1:16" ht="12.75">
      <c r="A57" s="40" t="s">
        <v>32</v>
      </c>
      <c r="B57" s="50">
        <f t="shared" si="4"/>
        <v>1.0524948024948027</v>
      </c>
      <c r="C57" s="51">
        <v>4.3152286902286905</v>
      </c>
      <c r="D57" s="52">
        <v>410</v>
      </c>
      <c r="E57" s="50"/>
      <c r="F57" s="51"/>
      <c r="G57" s="52"/>
      <c r="H57" s="50">
        <f>I57/J57*100</f>
        <v>2.666666666666667</v>
      </c>
      <c r="I57" s="51">
        <v>2</v>
      </c>
      <c r="J57" s="52">
        <v>75</v>
      </c>
      <c r="K57" s="50">
        <f t="shared" si="6"/>
        <v>0.4784688995215311</v>
      </c>
      <c r="L57" s="51">
        <v>1</v>
      </c>
      <c r="M57" s="52">
        <v>209</v>
      </c>
      <c r="N57" s="50">
        <f t="shared" si="7"/>
        <v>1.054067534615085</v>
      </c>
      <c r="O57" s="51">
        <f t="shared" si="8"/>
        <v>7.3152286902286905</v>
      </c>
      <c r="P57" s="54">
        <f t="shared" si="8"/>
        <v>694</v>
      </c>
    </row>
    <row r="58" spans="1:16" ht="12.75">
      <c r="A58" s="40" t="s">
        <v>33</v>
      </c>
      <c r="B58" s="50">
        <f t="shared" si="4"/>
        <v>0.977369290688068</v>
      </c>
      <c r="C58" s="51">
        <v>36.2213059128998</v>
      </c>
      <c r="D58" s="52">
        <v>3706</v>
      </c>
      <c r="E58" s="50">
        <f t="shared" si="5"/>
        <v>0.5938242280285035</v>
      </c>
      <c r="F58" s="51">
        <v>5</v>
      </c>
      <c r="G58" s="52">
        <v>842</v>
      </c>
      <c r="H58" s="50">
        <f>I58/J58*100</f>
        <v>0.4559270516717325</v>
      </c>
      <c r="I58" s="51">
        <v>3</v>
      </c>
      <c r="J58" s="52">
        <v>658</v>
      </c>
      <c r="K58" s="50">
        <f t="shared" si="6"/>
        <v>0.5717255717255718</v>
      </c>
      <c r="L58" s="51">
        <v>11</v>
      </c>
      <c r="M58" s="52">
        <v>1924</v>
      </c>
      <c r="N58" s="50">
        <f t="shared" si="7"/>
        <v>0.774492369044878</v>
      </c>
      <c r="O58" s="51">
        <f t="shared" si="8"/>
        <v>55.2213059128998</v>
      </c>
      <c r="P58" s="54">
        <f t="shared" si="8"/>
        <v>7130</v>
      </c>
    </row>
    <row r="59" spans="1:16" ht="12.75">
      <c r="A59" s="40" t="s">
        <v>34</v>
      </c>
      <c r="B59" s="50">
        <f t="shared" si="4"/>
        <v>1.115977637716768</v>
      </c>
      <c r="C59" s="51">
        <v>44.4047502047502</v>
      </c>
      <c r="D59" s="52">
        <v>3979</v>
      </c>
      <c r="E59" s="50"/>
      <c r="F59" s="51"/>
      <c r="G59" s="52"/>
      <c r="H59" s="50"/>
      <c r="I59" s="51"/>
      <c r="J59" s="52"/>
      <c r="K59" s="50">
        <f t="shared" si="6"/>
        <v>0.11641443538998836</v>
      </c>
      <c r="L59" s="51">
        <v>1</v>
      </c>
      <c r="M59" s="52">
        <v>859</v>
      </c>
      <c r="N59" s="50">
        <f t="shared" si="7"/>
        <v>0.9385024845959116</v>
      </c>
      <c r="O59" s="51">
        <f t="shared" si="8"/>
        <v>45.4047502047502</v>
      </c>
      <c r="P59" s="54">
        <f t="shared" si="8"/>
        <v>4838</v>
      </c>
    </row>
    <row r="60" spans="1:16" ht="12.75">
      <c r="A60" s="40" t="s">
        <v>35</v>
      </c>
      <c r="B60" s="50">
        <f t="shared" si="4"/>
        <v>0.7003292717578432</v>
      </c>
      <c r="C60" s="51">
        <v>22.50858279429708</v>
      </c>
      <c r="D60" s="52">
        <v>3214</v>
      </c>
      <c r="E60" s="50">
        <f t="shared" si="5"/>
        <v>0.8324661810613945</v>
      </c>
      <c r="F60" s="51">
        <v>8</v>
      </c>
      <c r="G60" s="52">
        <v>961</v>
      </c>
      <c r="H60" s="50">
        <f>I60/J60*100</f>
        <v>0.7444168734491315</v>
      </c>
      <c r="I60" s="51">
        <v>3</v>
      </c>
      <c r="J60" s="52">
        <v>403</v>
      </c>
      <c r="K60" s="50">
        <f t="shared" si="6"/>
        <v>0.08613264427217916</v>
      </c>
      <c r="L60" s="51">
        <v>1</v>
      </c>
      <c r="M60" s="52">
        <v>1161</v>
      </c>
      <c r="N60" s="50">
        <f t="shared" si="7"/>
        <v>0.6012995782243785</v>
      </c>
      <c r="O60" s="51">
        <f t="shared" si="8"/>
        <v>34.508582794297084</v>
      </c>
      <c r="P60" s="54">
        <f t="shared" si="8"/>
        <v>5739</v>
      </c>
    </row>
    <row r="61" spans="1:16" ht="12.75">
      <c r="A61" s="40" t="s">
        <v>36</v>
      </c>
      <c r="B61" s="50"/>
      <c r="C61" s="51"/>
      <c r="D61" s="52"/>
      <c r="E61" s="50">
        <f t="shared" si="5"/>
        <v>0.19646365422396855</v>
      </c>
      <c r="F61" s="51">
        <v>1</v>
      </c>
      <c r="G61" s="52">
        <v>509</v>
      </c>
      <c r="H61" s="50">
        <f>I61/J61*100</f>
        <v>0.7125890736342043</v>
      </c>
      <c r="I61" s="51">
        <v>3</v>
      </c>
      <c r="J61" s="52">
        <v>421</v>
      </c>
      <c r="K61" s="50">
        <f t="shared" si="6"/>
        <v>0.477815699658703</v>
      </c>
      <c r="L61" s="51">
        <v>7</v>
      </c>
      <c r="M61" s="52">
        <v>1465</v>
      </c>
      <c r="N61" s="50">
        <f t="shared" si="7"/>
        <v>0.4592901878914405</v>
      </c>
      <c r="O61" s="51">
        <f t="shared" si="8"/>
        <v>11</v>
      </c>
      <c r="P61" s="54">
        <f t="shared" si="8"/>
        <v>2395</v>
      </c>
    </row>
    <row r="62" spans="1:16" ht="12.75">
      <c r="A62" s="40" t="s">
        <v>37</v>
      </c>
      <c r="B62" s="50">
        <f t="shared" si="4"/>
        <v>0.7336908358717112</v>
      </c>
      <c r="C62" s="51">
        <v>48.5336487929137</v>
      </c>
      <c r="D62" s="52">
        <v>6615</v>
      </c>
      <c r="E62" s="50">
        <f t="shared" si="5"/>
        <v>0.7575757575757576</v>
      </c>
      <c r="F62" s="51">
        <v>4</v>
      </c>
      <c r="G62" s="52">
        <v>528</v>
      </c>
      <c r="H62" s="50"/>
      <c r="I62" s="51"/>
      <c r="J62" s="52"/>
      <c r="K62" s="50">
        <f t="shared" si="6"/>
        <v>0.09465215333648841</v>
      </c>
      <c r="L62" s="51">
        <v>2</v>
      </c>
      <c r="M62" s="52">
        <v>2113</v>
      </c>
      <c r="N62" s="50">
        <f t="shared" si="7"/>
        <v>0.5891707950833374</v>
      </c>
      <c r="O62" s="51">
        <f t="shared" si="8"/>
        <v>54.5336487929137</v>
      </c>
      <c r="P62" s="54">
        <f t="shared" si="8"/>
        <v>9256</v>
      </c>
    </row>
    <row r="63" spans="1:16" ht="12.75">
      <c r="A63" s="40" t="s">
        <v>38</v>
      </c>
      <c r="B63" s="50">
        <f t="shared" si="4"/>
        <v>0.6710872460480682</v>
      </c>
      <c r="C63" s="51">
        <v>38.721734096973535</v>
      </c>
      <c r="D63" s="52">
        <v>5770</v>
      </c>
      <c r="E63" s="50">
        <f t="shared" si="5"/>
        <v>0.25773195876288657</v>
      </c>
      <c r="F63" s="51">
        <v>2</v>
      </c>
      <c r="G63" s="52">
        <v>776</v>
      </c>
      <c r="H63" s="50">
        <f>I63/J63*100</f>
        <v>0.6956521739130435</v>
      </c>
      <c r="I63" s="51">
        <v>4</v>
      </c>
      <c r="J63" s="52">
        <v>575</v>
      </c>
      <c r="K63" s="50">
        <f t="shared" si="6"/>
        <v>0.27744748315497425</v>
      </c>
      <c r="L63" s="51">
        <v>7</v>
      </c>
      <c r="M63" s="52">
        <v>2523</v>
      </c>
      <c r="N63" s="50">
        <f t="shared" si="7"/>
        <v>0.5363099761195929</v>
      </c>
      <c r="O63" s="51">
        <f t="shared" si="8"/>
        <v>51.721734096973535</v>
      </c>
      <c r="P63" s="54">
        <f t="shared" si="8"/>
        <v>9644</v>
      </c>
    </row>
    <row r="64" spans="1:16" ht="12.75">
      <c r="A64" s="40" t="s">
        <v>39</v>
      </c>
      <c r="B64" s="50">
        <f t="shared" si="4"/>
        <v>0.6951375304403369</v>
      </c>
      <c r="C64" s="51">
        <v>38.614889815960716</v>
      </c>
      <c r="D64" s="52">
        <v>5555</v>
      </c>
      <c r="E64" s="50">
        <f t="shared" si="5"/>
        <v>0.3205128205128205</v>
      </c>
      <c r="F64" s="51">
        <v>2</v>
      </c>
      <c r="G64" s="52">
        <v>624</v>
      </c>
      <c r="H64" s="50">
        <f>I64/J64*100</f>
        <v>0</v>
      </c>
      <c r="I64" s="51">
        <v>0</v>
      </c>
      <c r="J64" s="52">
        <v>422</v>
      </c>
      <c r="K64" s="50">
        <f t="shared" si="6"/>
        <v>0.2824858757062147</v>
      </c>
      <c r="L64" s="51">
        <v>2</v>
      </c>
      <c r="M64" s="52">
        <v>708</v>
      </c>
      <c r="N64" s="50">
        <f t="shared" si="7"/>
        <v>0.5830467891087798</v>
      </c>
      <c r="O64" s="51">
        <f t="shared" si="8"/>
        <v>42.614889815960716</v>
      </c>
      <c r="P64" s="54">
        <f t="shared" si="8"/>
        <v>7309</v>
      </c>
    </row>
    <row r="65" spans="1:16" s="39" customFormat="1" ht="13.5" thickBot="1">
      <c r="A65" s="45" t="s">
        <v>40</v>
      </c>
      <c r="B65" s="50">
        <f t="shared" si="4"/>
        <v>1.3896261363699858</v>
      </c>
      <c r="C65" s="51">
        <v>67.38297135258061</v>
      </c>
      <c r="D65" s="52">
        <v>4849</v>
      </c>
      <c r="E65" s="50">
        <f t="shared" si="5"/>
        <v>0.4694835680751174</v>
      </c>
      <c r="F65" s="51">
        <v>4</v>
      </c>
      <c r="G65" s="52">
        <v>852</v>
      </c>
      <c r="H65" s="50">
        <f>I65/J65*100</f>
        <v>1.8731988472622478</v>
      </c>
      <c r="I65" s="51">
        <v>13</v>
      </c>
      <c r="J65" s="52">
        <v>694</v>
      </c>
      <c r="K65" s="50">
        <f t="shared" si="6"/>
        <v>0.5829596412556054</v>
      </c>
      <c r="L65" s="51">
        <v>13</v>
      </c>
      <c r="M65" s="52">
        <v>2230</v>
      </c>
      <c r="N65" s="50">
        <f t="shared" si="7"/>
        <v>1.1290779287255723</v>
      </c>
      <c r="O65" s="51">
        <f t="shared" si="8"/>
        <v>97.38297135258061</v>
      </c>
      <c r="P65" s="54">
        <f t="shared" si="8"/>
        <v>8625</v>
      </c>
    </row>
    <row r="66" spans="1:16" ht="13.5" thickBot="1">
      <c r="A66" s="55" t="s">
        <v>41</v>
      </c>
      <c r="B66" s="56">
        <f>C66/D66*100</f>
        <v>0.9455343736554864</v>
      </c>
      <c r="C66" s="57">
        <f>SUM(C52:C65)</f>
        <v>435.52258784945354</v>
      </c>
      <c r="D66" s="58">
        <f>SUM(D52:D65)</f>
        <v>46061</v>
      </c>
      <c r="E66" s="59">
        <f>F66/G66*100</f>
        <v>0.6124532153793808</v>
      </c>
      <c r="F66" s="57">
        <f>SUM(F52:F65)</f>
        <v>54</v>
      </c>
      <c r="G66" s="57">
        <f>SUM(G52:G65)</f>
        <v>8817</v>
      </c>
      <c r="H66" s="59">
        <f>I66/J66*100</f>
        <v>0.978862249964534</v>
      </c>
      <c r="I66" s="57">
        <f>SUM(I52:I65)</f>
        <v>69</v>
      </c>
      <c r="J66" s="57">
        <f>SUM(J52:J65)</f>
        <v>7049</v>
      </c>
      <c r="K66" s="60">
        <f>L66/M66*100</f>
        <v>0.4967109679151564</v>
      </c>
      <c r="L66" s="57">
        <f>SUM(L52:L65)</f>
        <v>111</v>
      </c>
      <c r="M66" s="58">
        <f>SUM(M52:M65)</f>
        <v>22347</v>
      </c>
      <c r="N66" s="59">
        <f t="shared" si="7"/>
        <v>0.7944592494119819</v>
      </c>
      <c r="O66" s="57">
        <f t="shared" si="8"/>
        <v>669.5225878494535</v>
      </c>
      <c r="P66" s="61">
        <f t="shared" si="8"/>
        <v>84274</v>
      </c>
    </row>
    <row r="67" ht="12.75">
      <c r="A67" t="s">
        <v>42</v>
      </c>
    </row>
    <row r="68" ht="12.75">
      <c r="A68" t="s">
        <v>43</v>
      </c>
    </row>
    <row r="69" ht="12.75">
      <c r="A69" s="63" t="s">
        <v>44</v>
      </c>
    </row>
    <row r="70" ht="12.75"/>
    <row r="71" ht="12.75">
      <c r="A71" t="s">
        <v>16</v>
      </c>
    </row>
    <row r="72" ht="12.75">
      <c r="A72" t="s">
        <v>114</v>
      </c>
    </row>
    <row r="75" ht="13.5" thickBot="1"/>
    <row r="76" spans="1:4" ht="12.75">
      <c r="A76" s="34">
        <v>2007</v>
      </c>
      <c r="B76" s="64" t="s">
        <v>116</v>
      </c>
      <c r="C76" s="35"/>
      <c r="D76" s="38"/>
    </row>
    <row r="77" spans="1:4" ht="12.75">
      <c r="A77" s="41"/>
      <c r="B77" s="43" t="s">
        <v>45</v>
      </c>
      <c r="C77" s="42"/>
      <c r="D77" s="44"/>
    </row>
    <row r="78" spans="1:4" ht="13.5" thickBot="1">
      <c r="A78" s="65" t="s">
        <v>46</v>
      </c>
      <c r="B78" s="47" t="s">
        <v>24</v>
      </c>
      <c r="C78" s="47" t="s">
        <v>25</v>
      </c>
      <c r="D78" s="49" t="s">
        <v>26</v>
      </c>
    </row>
    <row r="79" spans="1:6" ht="12.75">
      <c r="A79" s="66" t="s">
        <v>47</v>
      </c>
      <c r="B79" s="50">
        <f aca="true" t="shared" si="9" ref="B79:B84">C79/D79*100</f>
        <v>5.537641945885322</v>
      </c>
      <c r="C79" s="51">
        <v>395</v>
      </c>
      <c r="D79" s="54">
        <v>7133</v>
      </c>
      <c r="E79" s="67"/>
      <c r="F79" s="67"/>
    </row>
    <row r="80" spans="1:6" ht="12.75">
      <c r="A80" s="66" t="s">
        <v>48</v>
      </c>
      <c r="B80" s="50">
        <f t="shared" si="9"/>
        <v>4.676527715523681</v>
      </c>
      <c r="C80" s="51">
        <v>313</v>
      </c>
      <c r="D80" s="54">
        <v>6693</v>
      </c>
      <c r="E80" s="67"/>
      <c r="F80" s="67"/>
    </row>
    <row r="81" spans="1:6" ht="12.75">
      <c r="A81" s="66" t="s">
        <v>49</v>
      </c>
      <c r="B81" s="50">
        <f t="shared" si="9"/>
        <v>3.3774532177088092</v>
      </c>
      <c r="C81" s="51">
        <v>296</v>
      </c>
      <c r="D81" s="54">
        <v>8764</v>
      </c>
      <c r="E81" s="67"/>
      <c r="F81" s="67"/>
    </row>
    <row r="82" spans="1:6" ht="12.75">
      <c r="A82" s="66" t="s">
        <v>50</v>
      </c>
      <c r="B82" s="50">
        <f t="shared" si="9"/>
        <v>3.058139534883721</v>
      </c>
      <c r="C82" s="51">
        <v>263</v>
      </c>
      <c r="D82" s="54">
        <v>8600</v>
      </c>
      <c r="E82" s="67"/>
      <c r="F82" s="67"/>
    </row>
    <row r="83" spans="1:6" ht="13.5" thickBot="1">
      <c r="A83" s="66" t="s">
        <v>51</v>
      </c>
      <c r="B83" s="50">
        <f t="shared" si="9"/>
        <v>5.3245531514581375</v>
      </c>
      <c r="C83" s="51">
        <v>283</v>
      </c>
      <c r="D83" s="54">
        <v>5315</v>
      </c>
      <c r="E83" s="67"/>
      <c r="F83" s="67"/>
    </row>
    <row r="84" spans="1:10" ht="13.5" thickBot="1">
      <c r="A84" s="68" t="s">
        <v>41</v>
      </c>
      <c r="B84" s="59">
        <f t="shared" si="9"/>
        <v>4.24599369949322</v>
      </c>
      <c r="C84" s="57">
        <f>SUM(C79:C83)</f>
        <v>1550</v>
      </c>
      <c r="D84" s="61">
        <f>SUM(D79:D83)</f>
        <v>36505</v>
      </c>
      <c r="E84" s="67"/>
      <c r="F84" s="67"/>
      <c r="G84" s="67"/>
      <c r="J84" s="67"/>
    </row>
    <row r="85" spans="1:8" ht="12.75">
      <c r="A85" t="s">
        <v>52</v>
      </c>
      <c r="H85" s="67"/>
    </row>
  </sheetData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16"/>
  <dimension ref="A1:P87"/>
  <sheetViews>
    <sheetView workbookViewId="0" topLeftCell="A1">
      <selection activeCell="E73" sqref="E73"/>
    </sheetView>
  </sheetViews>
  <sheetFormatPr defaultColWidth="9.140625" defaultRowHeight="12.75"/>
  <cols>
    <col min="1" max="1" width="22.710937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123</v>
      </c>
      <c r="B1" s="2"/>
      <c r="C1" s="2"/>
      <c r="D1" s="3"/>
    </row>
    <row r="2" spans="1:4" ht="15.75">
      <c r="A2" s="5" t="s">
        <v>1</v>
      </c>
      <c r="B2" s="6"/>
      <c r="C2" s="6"/>
      <c r="D2" s="7"/>
    </row>
    <row r="3" spans="1:4" ht="12.75">
      <c r="A3" s="8" t="s">
        <v>2</v>
      </c>
      <c r="B3" s="9"/>
      <c r="C3" s="10"/>
      <c r="D3" s="11"/>
    </row>
    <row r="4" spans="1:4" ht="12.75">
      <c r="A4" s="12"/>
      <c r="B4" s="10">
        <v>2006</v>
      </c>
      <c r="C4" s="10">
        <v>2007</v>
      </c>
      <c r="D4" s="13" t="s">
        <v>3</v>
      </c>
    </row>
    <row r="5" spans="1:4" ht="12.75">
      <c r="A5" s="12" t="s">
        <v>4</v>
      </c>
      <c r="B5" s="14">
        <f aca="true" t="shared" si="0" ref="B5:C12">B16/B27*100</f>
        <v>1.454898157129001</v>
      </c>
      <c r="C5" s="14">
        <f t="shared" si="0"/>
        <v>0.8659852356615559</v>
      </c>
      <c r="D5" s="15">
        <f aca="true" t="shared" si="1" ref="D5:D12">C5-B5</f>
        <v>-0.588912921467445</v>
      </c>
    </row>
    <row r="6" spans="1:4" ht="12.75">
      <c r="A6" s="12" t="s">
        <v>5</v>
      </c>
      <c r="B6" s="14">
        <f t="shared" si="0"/>
        <v>1.0804899387576552</v>
      </c>
      <c r="C6" s="14">
        <f t="shared" si="0"/>
        <v>0.4967109679151564</v>
      </c>
      <c r="D6" s="15">
        <f t="shared" si="1"/>
        <v>-0.5837789708424987</v>
      </c>
    </row>
    <row r="7" spans="1:4" ht="12.75">
      <c r="A7" s="12" t="s">
        <v>6</v>
      </c>
      <c r="B7" s="14">
        <f t="shared" si="0"/>
        <v>5.121013815311104</v>
      </c>
      <c r="C7" s="14">
        <f t="shared" si="0"/>
        <v>4.622209502003435</v>
      </c>
      <c r="D7" s="15">
        <f t="shared" si="1"/>
        <v>-0.4988043133076685</v>
      </c>
    </row>
    <row r="8" spans="1:4" ht="12.75">
      <c r="A8" s="12" t="s">
        <v>7</v>
      </c>
      <c r="B8" s="14">
        <f t="shared" si="0"/>
        <v>1.7772987594835057</v>
      </c>
      <c r="C8" s="14">
        <f t="shared" si="0"/>
        <v>1.2857111243886787</v>
      </c>
      <c r="D8" s="15">
        <f t="shared" si="1"/>
        <v>-0.49158763509482695</v>
      </c>
    </row>
    <row r="9" spans="1:4" ht="12.75">
      <c r="A9" s="12" t="s">
        <v>8</v>
      </c>
      <c r="B9" s="14">
        <f t="shared" si="0"/>
        <v>2.0221638295441564</v>
      </c>
      <c r="C9" s="14">
        <f t="shared" si="0"/>
        <v>3.273705132701976</v>
      </c>
      <c r="D9" s="15">
        <f t="shared" si="1"/>
        <v>1.2515413031578198</v>
      </c>
    </row>
    <row r="10" spans="1:4" ht="12.75">
      <c r="A10" s="12" t="s">
        <v>9</v>
      </c>
      <c r="B10" s="14">
        <f t="shared" si="0"/>
        <v>1.0320597277119017</v>
      </c>
      <c r="C10" s="14">
        <f t="shared" si="0"/>
        <v>0.7159090909090909</v>
      </c>
      <c r="D10" s="15">
        <f t="shared" si="1"/>
        <v>-0.31615063680281075</v>
      </c>
    </row>
    <row r="11" spans="1:4" ht="12.75">
      <c r="A11" s="12" t="s">
        <v>10</v>
      </c>
      <c r="B11" s="14">
        <f t="shared" si="0"/>
        <v>2.1999999999999997</v>
      </c>
      <c r="C11" s="14">
        <v>1.5</v>
      </c>
      <c r="D11" s="15">
        <f t="shared" si="1"/>
        <v>-0.6999999999999997</v>
      </c>
    </row>
    <row r="12" spans="1:4" ht="12.75">
      <c r="A12" s="8" t="s">
        <v>11</v>
      </c>
      <c r="B12" s="16">
        <f t="shared" si="0"/>
        <v>2.367377880257111</v>
      </c>
      <c r="C12" s="17">
        <f>C23/C34*100</f>
        <v>1.9818605221228092</v>
      </c>
      <c r="D12" s="18">
        <f t="shared" si="1"/>
        <v>-0.3855173581343019</v>
      </c>
    </row>
    <row r="13" spans="1:4" ht="12.75">
      <c r="A13" s="19"/>
      <c r="B13" s="6"/>
      <c r="C13" s="6"/>
      <c r="D13" s="7"/>
    </row>
    <row r="14" spans="1:4" ht="12.75">
      <c r="A14" s="8" t="s">
        <v>12</v>
      </c>
      <c r="B14" s="10"/>
      <c r="C14" s="10"/>
      <c r="D14" s="11"/>
    </row>
    <row r="15" spans="1:4" ht="12.75">
      <c r="A15" s="12"/>
      <c r="B15" s="10">
        <f>B4</f>
        <v>2006</v>
      </c>
      <c r="C15" s="10">
        <f>C4</f>
        <v>2007</v>
      </c>
      <c r="D15" s="13" t="s">
        <v>3</v>
      </c>
    </row>
    <row r="16" spans="1:4" ht="12.75">
      <c r="A16" s="12" t="s">
        <v>4</v>
      </c>
      <c r="B16" s="20">
        <v>105</v>
      </c>
      <c r="C16" s="21">
        <v>61</v>
      </c>
      <c r="D16" s="22">
        <f>C16-B16</f>
        <v>-44</v>
      </c>
    </row>
    <row r="17" spans="1:4" ht="12.75">
      <c r="A17" s="12" t="s">
        <v>5</v>
      </c>
      <c r="B17" s="20">
        <v>247</v>
      </c>
      <c r="C17" s="21">
        <v>111</v>
      </c>
      <c r="D17" s="22">
        <f aca="true" t="shared" si="2" ref="D17:D23">C17-B17</f>
        <v>-136</v>
      </c>
    </row>
    <row r="18" spans="1:10" ht="12.75">
      <c r="A18" s="12" t="s">
        <v>6</v>
      </c>
      <c r="B18" s="20">
        <v>1479</v>
      </c>
      <c r="C18" s="21">
        <v>1292</v>
      </c>
      <c r="D18" s="22">
        <f t="shared" si="2"/>
        <v>-187</v>
      </c>
      <c r="G18" s="21"/>
      <c r="I18" s="21"/>
      <c r="J18" s="20"/>
    </row>
    <row r="19" spans="1:9" ht="12.75">
      <c r="A19" s="12" t="s">
        <v>7</v>
      </c>
      <c r="B19" s="20">
        <v>841</v>
      </c>
      <c r="C19" s="21">
        <v>581</v>
      </c>
      <c r="D19" s="22">
        <f t="shared" si="2"/>
        <v>-260</v>
      </c>
      <c r="G19" s="21"/>
      <c r="I19" s="21"/>
    </row>
    <row r="20" spans="1:10" ht="12.75">
      <c r="A20" s="12" t="s">
        <v>8</v>
      </c>
      <c r="B20" s="20">
        <v>177</v>
      </c>
      <c r="C20" s="21">
        <v>280</v>
      </c>
      <c r="D20" s="22">
        <f t="shared" si="2"/>
        <v>103</v>
      </c>
      <c r="E20" s="21"/>
      <c r="F20" s="21"/>
      <c r="J20" s="20"/>
    </row>
    <row r="21" spans="1:6" ht="12.75">
      <c r="A21" s="12" t="s">
        <v>9</v>
      </c>
      <c r="B21" s="23">
        <v>94</v>
      </c>
      <c r="C21" s="24">
        <v>63</v>
      </c>
      <c r="D21" s="22">
        <f t="shared" si="2"/>
        <v>-31</v>
      </c>
      <c r="F21" s="21"/>
    </row>
    <row r="22" spans="1:4" ht="12.75">
      <c r="A22" s="12" t="s">
        <v>10</v>
      </c>
      <c r="B22" s="25">
        <v>55</v>
      </c>
      <c r="C22" s="26">
        <f>C11*C33/100</f>
        <v>37.5</v>
      </c>
      <c r="D22" s="22">
        <f t="shared" si="2"/>
        <v>-17.5</v>
      </c>
    </row>
    <row r="23" spans="1:9" ht="12.75">
      <c r="A23" s="8" t="s">
        <v>11</v>
      </c>
      <c r="B23" s="27">
        <f>SUM(B16:B22)</f>
        <v>2998</v>
      </c>
      <c r="C23" s="27">
        <f>SUM(C16:C22)</f>
        <v>2425.5</v>
      </c>
      <c r="D23" s="28">
        <f t="shared" si="2"/>
        <v>-572.5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13</v>
      </c>
      <c r="B25" s="10"/>
      <c r="C25" s="10"/>
      <c r="D25" s="11"/>
    </row>
    <row r="26" spans="1:4" ht="12.75">
      <c r="A26" s="12"/>
      <c r="B26" s="10">
        <f>B4</f>
        <v>2006</v>
      </c>
      <c r="C26" s="10">
        <f>C4</f>
        <v>2007</v>
      </c>
      <c r="D26" s="13" t="s">
        <v>3</v>
      </c>
    </row>
    <row r="27" spans="1:9" ht="12.75">
      <c r="A27" s="12" t="s">
        <v>4</v>
      </c>
      <c r="B27" s="21">
        <v>7217</v>
      </c>
      <c r="C27" s="21">
        <v>7044</v>
      </c>
      <c r="D27" s="22">
        <f aca="true" t="shared" si="3" ref="D27:D34">C27-B27</f>
        <v>-173</v>
      </c>
      <c r="G27" s="21"/>
      <c r="I27" s="21"/>
    </row>
    <row r="28" spans="1:9" ht="12.75">
      <c r="A28" s="12" t="s">
        <v>5</v>
      </c>
      <c r="B28" s="21">
        <v>22860</v>
      </c>
      <c r="C28" s="21">
        <v>22347</v>
      </c>
      <c r="D28" s="22">
        <f t="shared" si="3"/>
        <v>-513</v>
      </c>
      <c r="G28" s="21"/>
      <c r="I28" s="21"/>
    </row>
    <row r="29" spans="1:10" ht="12.75">
      <c r="A29" s="12" t="s">
        <v>6</v>
      </c>
      <c r="B29" s="21">
        <v>28881</v>
      </c>
      <c r="C29" s="21">
        <v>27952</v>
      </c>
      <c r="D29" s="22">
        <f t="shared" si="3"/>
        <v>-929</v>
      </c>
      <c r="G29" s="21"/>
      <c r="I29" s="21"/>
      <c r="J29" s="29"/>
    </row>
    <row r="30" spans="1:9" ht="12.75">
      <c r="A30" s="12" t="s">
        <v>7</v>
      </c>
      <c r="B30" s="21">
        <v>47319</v>
      </c>
      <c r="C30" s="21">
        <v>45189</v>
      </c>
      <c r="D30" s="22">
        <f t="shared" si="3"/>
        <v>-2130</v>
      </c>
      <c r="G30" s="21"/>
      <c r="I30" s="21"/>
    </row>
    <row r="31" spans="1:10" ht="12.75">
      <c r="A31" s="12" t="s">
        <v>8</v>
      </c>
      <c r="B31" s="21">
        <v>8753</v>
      </c>
      <c r="C31" s="21">
        <v>8553</v>
      </c>
      <c r="D31" s="22">
        <f t="shared" si="3"/>
        <v>-200</v>
      </c>
      <c r="E31" s="21"/>
      <c r="F31" s="21"/>
      <c r="G31" s="21"/>
      <c r="I31" s="21"/>
      <c r="J31" s="29"/>
    </row>
    <row r="32" spans="1:9" ht="12.75">
      <c r="A32" s="12" t="s">
        <v>9</v>
      </c>
      <c r="B32" s="21">
        <v>9108</v>
      </c>
      <c r="C32" s="21">
        <v>8800</v>
      </c>
      <c r="D32" s="22">
        <f t="shared" si="3"/>
        <v>-308</v>
      </c>
      <c r="G32" s="21"/>
      <c r="I32" s="21"/>
    </row>
    <row r="33" spans="1:9" ht="12.75">
      <c r="A33" s="12" t="s">
        <v>10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11</v>
      </c>
      <c r="B34" s="27">
        <f>SUM(B27:B33)</f>
        <v>126638</v>
      </c>
      <c r="C34" s="27">
        <f>SUM(C27:C33)</f>
        <v>122385</v>
      </c>
      <c r="D34" s="28">
        <f t="shared" si="3"/>
        <v>-4253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14</v>
      </c>
    </row>
    <row r="37" ht="12.75">
      <c r="A37" s="32" t="s">
        <v>15</v>
      </c>
    </row>
    <row r="38" ht="12.75">
      <c r="A38" s="32"/>
    </row>
    <row r="39" ht="12.75">
      <c r="A39" s="32" t="s">
        <v>16</v>
      </c>
    </row>
    <row r="40" ht="12.75">
      <c r="A40" t="s">
        <v>124</v>
      </c>
    </row>
    <row r="41" ht="12.75">
      <c r="A41" s="32" t="s">
        <v>119</v>
      </c>
    </row>
    <row r="45" ht="12.75">
      <c r="A45" t="s">
        <v>18</v>
      </c>
    </row>
    <row r="46" ht="12.75">
      <c r="A46" t="s">
        <v>19</v>
      </c>
    </row>
    <row r="47" ht="12.75"/>
    <row r="48" spans="1:3" ht="12.75">
      <c r="A48" t="s">
        <v>125</v>
      </c>
      <c r="B48">
        <v>2007</v>
      </c>
      <c r="C48" t="s">
        <v>21</v>
      </c>
    </row>
    <row r="49" ht="13.5" thickBot="1"/>
    <row r="50" spans="1:16" s="39" customFormat="1" ht="12.75">
      <c r="A50" s="33">
        <v>2007</v>
      </c>
      <c r="B50" s="34" t="str">
        <f>A48</f>
        <v>UGE 31</v>
      </c>
      <c r="C50" s="35"/>
      <c r="D50" s="36"/>
      <c r="E50" s="37" t="str">
        <f>B50</f>
        <v>UGE 31</v>
      </c>
      <c r="F50" s="35"/>
      <c r="G50" s="36"/>
      <c r="H50" s="35" t="str">
        <f>B50</f>
        <v>UGE 31</v>
      </c>
      <c r="I50" s="35"/>
      <c r="J50" s="36"/>
      <c r="K50" s="35" t="str">
        <f>B50</f>
        <v>UGE 31</v>
      </c>
      <c r="L50" s="35"/>
      <c r="M50" s="36"/>
      <c r="N50" s="35" t="str">
        <f>B50</f>
        <v>UGE 31</v>
      </c>
      <c r="O50" s="35"/>
      <c r="P50" s="38"/>
    </row>
    <row r="51" spans="1:16" ht="12.75">
      <c r="A51" s="40"/>
      <c r="B51" s="41" t="s">
        <v>7</v>
      </c>
      <c r="C51" s="42"/>
      <c r="D51" s="42"/>
      <c r="E51" s="43" t="s">
        <v>9</v>
      </c>
      <c r="F51" s="42"/>
      <c r="G51" s="42"/>
      <c r="H51" s="43" t="s">
        <v>4</v>
      </c>
      <c r="I51" s="42"/>
      <c r="J51" s="42"/>
      <c r="K51" s="43" t="s">
        <v>22</v>
      </c>
      <c r="L51" s="42"/>
      <c r="M51" s="42"/>
      <c r="N51" s="43" t="s">
        <v>11</v>
      </c>
      <c r="O51" s="42"/>
      <c r="P51" s="44"/>
    </row>
    <row r="52" spans="1:16" ht="13.5" thickBot="1">
      <c r="A52" s="45" t="s">
        <v>23</v>
      </c>
      <c r="B52" s="46" t="s">
        <v>24</v>
      </c>
      <c r="C52" s="47" t="s">
        <v>25</v>
      </c>
      <c r="D52" s="48" t="s">
        <v>26</v>
      </c>
      <c r="E52" s="47" t="s">
        <v>24</v>
      </c>
      <c r="F52" s="47" t="s">
        <v>25</v>
      </c>
      <c r="G52" s="48" t="s">
        <v>26</v>
      </c>
      <c r="H52" s="47" t="s">
        <v>24</v>
      </c>
      <c r="I52" s="47" t="s">
        <v>25</v>
      </c>
      <c r="J52" s="48" t="s">
        <v>26</v>
      </c>
      <c r="K52" s="47" t="s">
        <v>24</v>
      </c>
      <c r="L52" s="47" t="s">
        <v>25</v>
      </c>
      <c r="M52" s="48" t="s">
        <v>26</v>
      </c>
      <c r="N52" s="47" t="s">
        <v>24</v>
      </c>
      <c r="O52" s="47" t="s">
        <v>25</v>
      </c>
      <c r="P52" s="49" t="s">
        <v>26</v>
      </c>
    </row>
    <row r="53" spans="1:16" ht="12.75">
      <c r="A53" s="40" t="s">
        <v>27</v>
      </c>
      <c r="B53" s="50">
        <f>C53/D53*100</f>
        <v>1.5441500132053876</v>
      </c>
      <c r="C53" s="51">
        <v>47.405405405405396</v>
      </c>
      <c r="D53" s="52">
        <v>3070</v>
      </c>
      <c r="E53" s="50">
        <f>F53/G53*100</f>
        <v>0.5862237420615535</v>
      </c>
      <c r="F53" s="51">
        <v>12</v>
      </c>
      <c r="G53" s="52">
        <v>2047</v>
      </c>
      <c r="H53" s="50">
        <f>I53/J53*100</f>
        <v>1.2404580152671756</v>
      </c>
      <c r="I53" s="51">
        <v>26</v>
      </c>
      <c r="J53" s="52">
        <v>2096</v>
      </c>
      <c r="K53" s="50">
        <f>L53/M53*100</f>
        <v>0.9585889570552147</v>
      </c>
      <c r="L53" s="51">
        <v>50</v>
      </c>
      <c r="M53" s="53">
        <v>5216</v>
      </c>
      <c r="N53" s="50">
        <f>O53/P53*100</f>
        <v>1.089431212530416</v>
      </c>
      <c r="O53" s="51">
        <f>L53+I53+F53+C53</f>
        <v>135.4054054054054</v>
      </c>
      <c r="P53" s="54">
        <f>M53+J53+G53+D53</f>
        <v>12429</v>
      </c>
    </row>
    <row r="54" spans="1:16" ht="12.75">
      <c r="A54" s="40" t="s">
        <v>28</v>
      </c>
      <c r="B54" s="50">
        <f aca="true" t="shared" si="4" ref="B54:B66">C54/D54*100</f>
        <v>0.4388249732908341</v>
      </c>
      <c r="C54" s="51">
        <v>13.432432432432432</v>
      </c>
      <c r="D54" s="52">
        <v>3061</v>
      </c>
      <c r="E54" s="50">
        <f aca="true" t="shared" si="5" ref="E54:E66">F54/G54*100</f>
        <v>1.3344453711426187</v>
      </c>
      <c r="F54" s="51">
        <v>16</v>
      </c>
      <c r="G54" s="52">
        <v>1199</v>
      </c>
      <c r="H54" s="50">
        <f>I54/J54*100</f>
        <v>0.18587360594795538</v>
      </c>
      <c r="I54" s="51">
        <v>2</v>
      </c>
      <c r="J54" s="52">
        <v>1076</v>
      </c>
      <c r="K54" s="50">
        <f aca="true" t="shared" si="6" ref="K54:K66">L54/M54*100</f>
        <v>0.33003300330033003</v>
      </c>
      <c r="L54" s="51">
        <v>3</v>
      </c>
      <c r="M54" s="52">
        <v>909</v>
      </c>
      <c r="N54" s="50">
        <f aca="true" t="shared" si="7" ref="N54:N67">O54/P54*100</f>
        <v>0.5513600069244585</v>
      </c>
      <c r="O54" s="51">
        <f>L54+I54+F54+C54</f>
        <v>34.432432432432435</v>
      </c>
      <c r="P54" s="54">
        <f>M54+J54+G54+D54</f>
        <v>6245</v>
      </c>
    </row>
    <row r="55" spans="1:16" ht="12.75">
      <c r="A55" s="40" t="s">
        <v>29</v>
      </c>
      <c r="B55" s="50">
        <f t="shared" si="4"/>
        <v>1.6582472566822561</v>
      </c>
      <c r="C55" s="51">
        <v>93.24324324324326</v>
      </c>
      <c r="D55" s="52">
        <v>5623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1.6582472566822561</v>
      </c>
      <c r="O55" s="51">
        <f>F55+C55</f>
        <v>93.24324324324326</v>
      </c>
      <c r="P55" s="54">
        <f>G55+D55</f>
        <v>5623</v>
      </c>
    </row>
    <row r="56" spans="1:16" ht="12.75">
      <c r="A56" s="40" t="s">
        <v>30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0.36401456058242326</v>
      </c>
      <c r="L56">
        <v>7</v>
      </c>
      <c r="M56" s="52">
        <v>1923</v>
      </c>
      <c r="N56" s="50">
        <f t="shared" si="7"/>
        <v>0.36401456058242326</v>
      </c>
      <c r="O56" s="51">
        <f>L56+F56+C56</f>
        <v>7</v>
      </c>
      <c r="P56" s="54">
        <f>M56+G56+D56</f>
        <v>1923</v>
      </c>
    </row>
    <row r="57" spans="1:16" ht="12.75">
      <c r="A57" s="40" t="s">
        <v>31</v>
      </c>
      <c r="B57" s="50"/>
      <c r="C57" s="51"/>
      <c r="D57" s="52"/>
      <c r="E57" s="50">
        <f t="shared" si="5"/>
        <v>0.8565310492505354</v>
      </c>
      <c r="F57" s="51">
        <v>4</v>
      </c>
      <c r="G57" s="52">
        <v>467</v>
      </c>
      <c r="H57" s="50">
        <f>I57/J57*100</f>
        <v>0.4807692307692308</v>
      </c>
      <c r="I57" s="51">
        <v>3</v>
      </c>
      <c r="J57" s="52">
        <v>624</v>
      </c>
      <c r="K57" s="50">
        <f t="shared" si="6"/>
        <v>0.5420054200542005</v>
      </c>
      <c r="L57" s="51">
        <v>6</v>
      </c>
      <c r="M57" s="52">
        <v>1107</v>
      </c>
      <c r="N57" s="50">
        <f t="shared" si="7"/>
        <v>0.5914467697907189</v>
      </c>
      <c r="O57" s="51">
        <f aca="true" t="shared" si="8" ref="O57:P67">L57+I57+F57+C57</f>
        <v>13</v>
      </c>
      <c r="P57" s="54">
        <f t="shared" si="8"/>
        <v>2198</v>
      </c>
    </row>
    <row r="58" spans="1:16" ht="12.75">
      <c r="A58" s="40" t="s">
        <v>32</v>
      </c>
      <c r="B58" s="50">
        <f t="shared" si="4"/>
        <v>1.4366308055628443</v>
      </c>
      <c r="C58" s="51">
        <v>5.918918918918918</v>
      </c>
      <c r="D58" s="52">
        <v>412</v>
      </c>
      <c r="E58" s="50"/>
      <c r="F58" s="51"/>
      <c r="G58" s="52"/>
      <c r="H58" s="50">
        <f>I58/J58*100</f>
        <v>1.36986301369863</v>
      </c>
      <c r="I58" s="51">
        <v>1</v>
      </c>
      <c r="J58" s="52">
        <v>73</v>
      </c>
      <c r="K58" s="50">
        <f t="shared" si="6"/>
        <v>0.4784688995215311</v>
      </c>
      <c r="L58" s="51">
        <v>1</v>
      </c>
      <c r="M58" s="52">
        <v>209</v>
      </c>
      <c r="N58" s="50">
        <f t="shared" si="7"/>
        <v>1.1410545992678556</v>
      </c>
      <c r="O58" s="51">
        <f t="shared" si="8"/>
        <v>7.918918918918918</v>
      </c>
      <c r="P58" s="54">
        <f t="shared" si="8"/>
        <v>694</v>
      </c>
    </row>
    <row r="59" spans="1:16" ht="12.75">
      <c r="A59" s="40" t="s">
        <v>33</v>
      </c>
      <c r="B59" s="50">
        <f t="shared" si="4"/>
        <v>1.0357262351760288</v>
      </c>
      <c r="C59" s="51">
        <v>37.648648648648646</v>
      </c>
      <c r="D59" s="52">
        <v>3635</v>
      </c>
      <c r="E59" s="50">
        <f t="shared" si="5"/>
        <v>0.47675804529201427</v>
      </c>
      <c r="F59" s="51">
        <v>4</v>
      </c>
      <c r="G59" s="52">
        <v>839</v>
      </c>
      <c r="H59" s="50">
        <f>I59/J59*100</f>
        <v>0.603318250377074</v>
      </c>
      <c r="I59" s="51">
        <v>4</v>
      </c>
      <c r="J59" s="52">
        <v>663</v>
      </c>
      <c r="K59" s="50">
        <f t="shared" si="6"/>
        <v>0.5717255717255718</v>
      </c>
      <c r="L59" s="51">
        <v>11</v>
      </c>
      <c r="M59" s="52">
        <v>1924</v>
      </c>
      <c r="N59" s="50">
        <f t="shared" si="7"/>
        <v>0.8022751543499314</v>
      </c>
      <c r="O59" s="51">
        <f t="shared" si="8"/>
        <v>56.648648648648646</v>
      </c>
      <c r="P59" s="54">
        <f t="shared" si="8"/>
        <v>7061</v>
      </c>
    </row>
    <row r="60" spans="1:16" ht="12.75">
      <c r="A60" s="40" t="s">
        <v>34</v>
      </c>
      <c r="B60" s="50">
        <f t="shared" si="4"/>
        <v>1.7316890451218807</v>
      </c>
      <c r="C60" s="51">
        <v>64.97297297297297</v>
      </c>
      <c r="D60" s="52">
        <v>3752</v>
      </c>
      <c r="E60" s="50"/>
      <c r="F60" s="51"/>
      <c r="G60" s="52"/>
      <c r="H60" s="50"/>
      <c r="I60" s="51"/>
      <c r="J60" s="52"/>
      <c r="K60" s="50">
        <f t="shared" si="6"/>
        <v>0.11641443538998836</v>
      </c>
      <c r="L60" s="51">
        <v>1</v>
      </c>
      <c r="M60" s="52">
        <v>859</v>
      </c>
      <c r="N60" s="50">
        <f t="shared" si="7"/>
        <v>1.4307736493813266</v>
      </c>
      <c r="O60" s="51">
        <f t="shared" si="8"/>
        <v>65.97297297297297</v>
      </c>
      <c r="P60" s="54">
        <f t="shared" si="8"/>
        <v>4611</v>
      </c>
    </row>
    <row r="61" spans="1:16" ht="12.75">
      <c r="A61" s="40" t="s">
        <v>35</v>
      </c>
      <c r="B61" s="50">
        <f t="shared" si="4"/>
        <v>0.925560085746711</v>
      </c>
      <c r="C61" s="51">
        <v>29.75675675675676</v>
      </c>
      <c r="D61" s="52">
        <v>3215</v>
      </c>
      <c r="E61" s="50">
        <f t="shared" si="5"/>
        <v>1.256544502617801</v>
      </c>
      <c r="F61" s="51">
        <v>12</v>
      </c>
      <c r="G61" s="52">
        <v>955</v>
      </c>
      <c r="H61" s="50">
        <f>I61/J61*100</f>
        <v>0.75</v>
      </c>
      <c r="I61" s="51">
        <v>3</v>
      </c>
      <c r="J61" s="52">
        <v>400</v>
      </c>
      <c r="K61" s="50">
        <f t="shared" si="6"/>
        <v>0.08613264427217916</v>
      </c>
      <c r="L61" s="51">
        <v>1</v>
      </c>
      <c r="M61" s="52">
        <v>1161</v>
      </c>
      <c r="N61" s="50">
        <f t="shared" si="7"/>
        <v>0.7984079001353475</v>
      </c>
      <c r="O61" s="51">
        <f t="shared" si="8"/>
        <v>45.75675675675676</v>
      </c>
      <c r="P61" s="54">
        <f t="shared" si="8"/>
        <v>5731</v>
      </c>
    </row>
    <row r="62" spans="1:16" ht="12.75">
      <c r="A62" s="40" t="s">
        <v>36</v>
      </c>
      <c r="B62" s="50"/>
      <c r="C62" s="51"/>
      <c r="D62" s="52"/>
      <c r="E62" s="50">
        <f t="shared" si="5"/>
        <v>0.19455252918287938</v>
      </c>
      <c r="F62" s="51">
        <v>1</v>
      </c>
      <c r="G62" s="52">
        <v>514</v>
      </c>
      <c r="H62" s="50">
        <f>I62/J62*100</f>
        <v>0.7142857142857143</v>
      </c>
      <c r="I62" s="51">
        <v>3</v>
      </c>
      <c r="J62" s="52">
        <v>420</v>
      </c>
      <c r="K62" s="50">
        <f t="shared" si="6"/>
        <v>0.477815699658703</v>
      </c>
      <c r="L62" s="51">
        <v>7</v>
      </c>
      <c r="M62" s="52">
        <v>1465</v>
      </c>
      <c r="N62" s="50">
        <f t="shared" si="7"/>
        <v>0.45852438516048355</v>
      </c>
      <c r="O62" s="51">
        <f t="shared" si="8"/>
        <v>11</v>
      </c>
      <c r="P62" s="54">
        <f t="shared" si="8"/>
        <v>2399</v>
      </c>
    </row>
    <row r="63" spans="1:16" ht="12.75">
      <c r="A63" s="40" t="s">
        <v>37</v>
      </c>
      <c r="B63" s="50">
        <f t="shared" si="4"/>
        <v>1.1123878037001882</v>
      </c>
      <c r="C63" s="51">
        <v>72.21621621621621</v>
      </c>
      <c r="D63" s="52">
        <v>6492</v>
      </c>
      <c r="E63" s="50">
        <f t="shared" si="5"/>
        <v>1.1428571428571428</v>
      </c>
      <c r="F63" s="51">
        <v>6</v>
      </c>
      <c r="G63" s="52">
        <v>525</v>
      </c>
      <c r="H63" s="50"/>
      <c r="I63" s="51"/>
      <c r="J63" s="52"/>
      <c r="K63" s="50">
        <f t="shared" si="6"/>
        <v>0.09465215333648841</v>
      </c>
      <c r="L63" s="51">
        <v>2</v>
      </c>
      <c r="M63" s="52">
        <v>2113</v>
      </c>
      <c r="N63" s="50">
        <f t="shared" si="7"/>
        <v>0.8786003966726857</v>
      </c>
      <c r="O63" s="51">
        <f t="shared" si="8"/>
        <v>80.21621621621621</v>
      </c>
      <c r="P63" s="54">
        <f t="shared" si="8"/>
        <v>9130</v>
      </c>
    </row>
    <row r="64" spans="1:16" ht="12.75">
      <c r="A64" s="40" t="s">
        <v>38</v>
      </c>
      <c r="B64" s="50">
        <f t="shared" si="4"/>
        <v>1.2029315853307474</v>
      </c>
      <c r="C64" s="51">
        <v>68.8918918918919</v>
      </c>
      <c r="D64" s="52">
        <v>5727</v>
      </c>
      <c r="E64" s="50">
        <f t="shared" si="5"/>
        <v>0.2583979328165375</v>
      </c>
      <c r="F64" s="51">
        <v>2</v>
      </c>
      <c r="G64" s="52">
        <v>774</v>
      </c>
      <c r="H64" s="50">
        <f>I64/J64*100</f>
        <v>0.6993006993006993</v>
      </c>
      <c r="I64" s="51">
        <v>4</v>
      </c>
      <c r="J64" s="52">
        <v>572</v>
      </c>
      <c r="K64" s="50">
        <f t="shared" si="6"/>
        <v>0.27744748315497425</v>
      </c>
      <c r="L64" s="51">
        <v>7</v>
      </c>
      <c r="M64" s="52">
        <v>2523</v>
      </c>
      <c r="N64" s="50">
        <f t="shared" si="7"/>
        <v>0.8533961222581482</v>
      </c>
      <c r="O64" s="51">
        <f t="shared" si="8"/>
        <v>81.8918918918919</v>
      </c>
      <c r="P64" s="54">
        <f t="shared" si="8"/>
        <v>9596</v>
      </c>
    </row>
    <row r="65" spans="1:16" ht="12.75">
      <c r="A65" s="40" t="s">
        <v>39</v>
      </c>
      <c r="B65" s="50">
        <f t="shared" si="4"/>
        <v>1.2751444912248935</v>
      </c>
      <c r="C65" s="51">
        <v>68.51351351351353</v>
      </c>
      <c r="D65" s="52">
        <v>5373</v>
      </c>
      <c r="E65" s="50">
        <f t="shared" si="5"/>
        <v>0.16129032258064516</v>
      </c>
      <c r="F65" s="51">
        <v>1</v>
      </c>
      <c r="G65" s="52">
        <v>620</v>
      </c>
      <c r="H65" s="50">
        <f>I65/J65*100</f>
        <v>0</v>
      </c>
      <c r="I65" s="51">
        <v>0</v>
      </c>
      <c r="J65" s="52">
        <v>424</v>
      </c>
      <c r="K65" s="50">
        <f t="shared" si="6"/>
        <v>0.2824858757062147</v>
      </c>
      <c r="L65" s="51">
        <v>2</v>
      </c>
      <c r="M65" s="52">
        <v>708</v>
      </c>
      <c r="N65" s="50">
        <f t="shared" si="7"/>
        <v>1.0036984352773828</v>
      </c>
      <c r="O65" s="51">
        <f t="shared" si="8"/>
        <v>71.51351351351353</v>
      </c>
      <c r="P65" s="54">
        <f t="shared" si="8"/>
        <v>7125</v>
      </c>
    </row>
    <row r="66" spans="1:16" s="39" customFormat="1" ht="13.5" thickBot="1">
      <c r="A66" s="45" t="s">
        <v>40</v>
      </c>
      <c r="B66" s="50">
        <f t="shared" si="4"/>
        <v>1.6286736104503756</v>
      </c>
      <c r="C66" s="51">
        <v>78.64864864864865</v>
      </c>
      <c r="D66" s="52">
        <v>4829</v>
      </c>
      <c r="E66" s="50">
        <f t="shared" si="5"/>
        <v>0.5813953488372093</v>
      </c>
      <c r="F66" s="51">
        <v>5</v>
      </c>
      <c r="G66" s="52">
        <v>860</v>
      </c>
      <c r="H66" s="50">
        <f>I66/J66*100</f>
        <v>2.1551724137931036</v>
      </c>
      <c r="I66" s="51">
        <v>15</v>
      </c>
      <c r="J66" s="52">
        <v>696</v>
      </c>
      <c r="K66" s="50">
        <f t="shared" si="6"/>
        <v>0.5829596412556054</v>
      </c>
      <c r="L66" s="51">
        <v>13</v>
      </c>
      <c r="M66" s="52">
        <v>2230</v>
      </c>
      <c r="N66" s="50">
        <f t="shared" si="7"/>
        <v>1.295979670907123</v>
      </c>
      <c r="O66" s="51">
        <f t="shared" si="8"/>
        <v>111.64864864864865</v>
      </c>
      <c r="P66" s="54">
        <f t="shared" si="8"/>
        <v>8615</v>
      </c>
    </row>
    <row r="67" spans="1:16" ht="13.5" thickBot="1">
      <c r="A67" s="55" t="s">
        <v>41</v>
      </c>
      <c r="B67" s="56">
        <f>C67/D67*100</f>
        <v>1.2849336091718087</v>
      </c>
      <c r="C67" s="57">
        <f>SUM(C53:C66)</f>
        <v>580.6486486486486</v>
      </c>
      <c r="D67" s="58">
        <f>SUM(D53:D66)</f>
        <v>45189</v>
      </c>
      <c r="E67" s="59">
        <f>F67/G67*100</f>
        <v>0.7159090909090909</v>
      </c>
      <c r="F67" s="57">
        <f>SUM(F53:F66)</f>
        <v>63</v>
      </c>
      <c r="G67" s="57">
        <f>SUM(G53:G66)</f>
        <v>8800</v>
      </c>
      <c r="H67" s="59">
        <f>I67/J67*100</f>
        <v>0.8659852356615559</v>
      </c>
      <c r="I67" s="57">
        <f>SUM(I53:I66)</f>
        <v>61</v>
      </c>
      <c r="J67" s="57">
        <f>SUM(J53:J66)</f>
        <v>7044</v>
      </c>
      <c r="K67" s="60">
        <f>L67/M67*100</f>
        <v>0.4967109679151564</v>
      </c>
      <c r="L67" s="57">
        <f>SUM(L53:L66)</f>
        <v>111</v>
      </c>
      <c r="M67" s="58">
        <f>SUM(M53:M66)</f>
        <v>22347</v>
      </c>
      <c r="N67" s="59">
        <f t="shared" si="7"/>
        <v>0.978230569259593</v>
      </c>
      <c r="O67" s="57">
        <f t="shared" si="8"/>
        <v>815.6486486486486</v>
      </c>
      <c r="P67" s="61">
        <f t="shared" si="8"/>
        <v>83380</v>
      </c>
    </row>
    <row r="68" ht="12.75">
      <c r="A68" t="s">
        <v>42</v>
      </c>
    </row>
    <row r="69" ht="12.75">
      <c r="A69" t="s">
        <v>43</v>
      </c>
    </row>
    <row r="70" ht="12.75">
      <c r="A70" s="63" t="s">
        <v>44</v>
      </c>
    </row>
    <row r="71" ht="12.75"/>
    <row r="72" ht="12.75">
      <c r="A72" t="s">
        <v>16</v>
      </c>
    </row>
    <row r="73" ht="12.75">
      <c r="A73" t="s">
        <v>124</v>
      </c>
    </row>
    <row r="74" ht="12.75">
      <c r="A74" t="s">
        <v>126</v>
      </c>
    </row>
    <row r="77" ht="13.5" thickBot="1"/>
    <row r="78" spans="1:4" ht="12.75">
      <c r="A78" s="34">
        <v>2007</v>
      </c>
      <c r="B78" s="64" t="s">
        <v>127</v>
      </c>
      <c r="C78" s="35"/>
      <c r="D78" s="38"/>
    </row>
    <row r="79" spans="1:4" ht="12.75">
      <c r="A79" s="41"/>
      <c r="B79" s="43" t="s">
        <v>45</v>
      </c>
      <c r="C79" s="42"/>
      <c r="D79" s="44"/>
    </row>
    <row r="80" spans="1:4" ht="13.5" thickBot="1">
      <c r="A80" s="65" t="s">
        <v>46</v>
      </c>
      <c r="B80" s="47" t="s">
        <v>24</v>
      </c>
      <c r="C80" s="47" t="s">
        <v>25</v>
      </c>
      <c r="D80" s="49" t="s">
        <v>26</v>
      </c>
    </row>
    <row r="81" spans="1:6" ht="12.75">
      <c r="A81" s="66" t="s">
        <v>47</v>
      </c>
      <c r="B81" s="50">
        <f aca="true" t="shared" si="9" ref="B81:B86">C81/D81*100</f>
        <v>5.621758026075985</v>
      </c>
      <c r="C81" s="51">
        <v>401</v>
      </c>
      <c r="D81" s="54">
        <v>7133</v>
      </c>
      <c r="E81" s="67"/>
      <c r="F81" s="67"/>
    </row>
    <row r="82" spans="1:6" ht="12.75">
      <c r="A82" s="66" t="s">
        <v>48</v>
      </c>
      <c r="B82" s="50">
        <f t="shared" si="9"/>
        <v>4.54205886747348</v>
      </c>
      <c r="C82" s="51">
        <v>304</v>
      </c>
      <c r="D82" s="54">
        <v>6693</v>
      </c>
      <c r="E82" s="67"/>
      <c r="F82" s="67"/>
    </row>
    <row r="83" spans="1:6" ht="12.75">
      <c r="A83" s="66" t="s">
        <v>49</v>
      </c>
      <c r="B83" s="50">
        <f t="shared" si="9"/>
        <v>3.3774532177088092</v>
      </c>
      <c r="C83" s="51">
        <v>296</v>
      </c>
      <c r="D83" s="54">
        <v>8764</v>
      </c>
      <c r="E83" s="67"/>
      <c r="F83" s="67"/>
    </row>
    <row r="84" spans="1:6" ht="12.75">
      <c r="A84" s="66" t="s">
        <v>50</v>
      </c>
      <c r="B84" s="50">
        <f t="shared" si="9"/>
        <v>3.1162790697674416</v>
      </c>
      <c r="C84" s="51">
        <v>268</v>
      </c>
      <c r="D84" s="54">
        <v>8600</v>
      </c>
      <c r="E84" s="67"/>
      <c r="F84" s="67"/>
    </row>
    <row r="85" spans="1:6" ht="13.5" thickBot="1">
      <c r="A85" s="66" t="s">
        <v>51</v>
      </c>
      <c r="B85" s="50">
        <f t="shared" si="9"/>
        <v>5.644402634054563</v>
      </c>
      <c r="C85" s="51">
        <v>300</v>
      </c>
      <c r="D85" s="54">
        <v>5315</v>
      </c>
      <c r="E85" s="67"/>
      <c r="F85" s="67"/>
    </row>
    <row r="86" spans="1:10" ht="13.5" thickBot="1">
      <c r="A86" s="68" t="s">
        <v>41</v>
      </c>
      <c r="B86" s="59">
        <f t="shared" si="9"/>
        <v>4.298041364196686</v>
      </c>
      <c r="C86" s="57">
        <f>SUM(C81:C85)</f>
        <v>1569</v>
      </c>
      <c r="D86" s="61">
        <f>SUM(D81:D85)</f>
        <v>36505</v>
      </c>
      <c r="E86" s="67"/>
      <c r="F86" s="67"/>
      <c r="G86" s="67"/>
      <c r="J86" s="67"/>
    </row>
    <row r="87" spans="1:8" ht="12.75">
      <c r="A87" t="s">
        <v>52</v>
      </c>
      <c r="H87" s="67"/>
    </row>
  </sheetData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17"/>
  <dimension ref="A1:P85"/>
  <sheetViews>
    <sheetView workbookViewId="0" topLeftCell="A1">
      <selection activeCell="E61" sqref="E61"/>
    </sheetView>
  </sheetViews>
  <sheetFormatPr defaultColWidth="9.140625" defaultRowHeight="12.75"/>
  <cols>
    <col min="1" max="1" width="22.710937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128</v>
      </c>
      <c r="B1" s="2"/>
      <c r="C1" s="2"/>
      <c r="D1" s="3"/>
    </row>
    <row r="2" spans="1:4" ht="15.75">
      <c r="A2" s="5" t="s">
        <v>1</v>
      </c>
      <c r="B2" s="6"/>
      <c r="C2" s="6"/>
      <c r="D2" s="7"/>
    </row>
    <row r="3" spans="1:4" ht="12.75">
      <c r="A3" s="8" t="s">
        <v>2</v>
      </c>
      <c r="B3" s="9"/>
      <c r="C3" s="10"/>
      <c r="D3" s="11"/>
    </row>
    <row r="4" spans="1:4" ht="12.75">
      <c r="A4" s="12"/>
      <c r="B4" s="10">
        <v>2006</v>
      </c>
      <c r="C4" s="10">
        <v>2007</v>
      </c>
      <c r="D4" s="13" t="s">
        <v>3</v>
      </c>
    </row>
    <row r="5" spans="1:4" ht="12.75">
      <c r="A5" s="12" t="s">
        <v>4</v>
      </c>
      <c r="B5" s="14">
        <f aca="true" t="shared" si="0" ref="B5:C12">B16/B27*100</f>
        <v>1.0816807654971572</v>
      </c>
      <c r="C5" s="14">
        <f t="shared" si="0"/>
        <v>0.8377112026125231</v>
      </c>
      <c r="D5" s="15">
        <f aca="true" t="shared" si="1" ref="D5:D12">C5-B5</f>
        <v>-0.24396956288463412</v>
      </c>
    </row>
    <row r="6" spans="1:4" ht="12.75">
      <c r="A6" s="12" t="s">
        <v>5</v>
      </c>
      <c r="B6" s="14">
        <f t="shared" si="0"/>
        <v>1.0854341736694677</v>
      </c>
      <c r="C6" s="14">
        <f t="shared" si="0"/>
        <v>0.5109129207188635</v>
      </c>
      <c r="D6" s="15">
        <f t="shared" si="1"/>
        <v>-0.5745212529506042</v>
      </c>
    </row>
    <row r="7" spans="1:4" ht="12.75">
      <c r="A7" s="12" t="s">
        <v>6</v>
      </c>
      <c r="B7" s="14">
        <f t="shared" si="0"/>
        <v>5.1729510751012775</v>
      </c>
      <c r="C7" s="14">
        <f t="shared" si="0"/>
        <v>4.901080751139995</v>
      </c>
      <c r="D7" s="15">
        <f t="shared" si="1"/>
        <v>-0.2718703239612825</v>
      </c>
    </row>
    <row r="8" spans="1:4" ht="12.75">
      <c r="A8" s="12" t="s">
        <v>7</v>
      </c>
      <c r="B8" s="14">
        <f t="shared" si="0"/>
        <v>1.6266001943470363</v>
      </c>
      <c r="C8" s="14">
        <f t="shared" si="0"/>
        <v>1.2635538836025668</v>
      </c>
      <c r="D8" s="15">
        <f t="shared" si="1"/>
        <v>-0.36304631074446947</v>
      </c>
    </row>
    <row r="9" spans="1:4" ht="12.75">
      <c r="A9" s="12" t="s">
        <v>8</v>
      </c>
      <c r="B9" s="14">
        <f t="shared" si="0"/>
        <v>2.0678624471609734</v>
      </c>
      <c r="C9" s="14">
        <f t="shared" si="0"/>
        <v>3.726781095697155</v>
      </c>
      <c r="D9" s="15">
        <f t="shared" si="1"/>
        <v>1.6589186485361815</v>
      </c>
    </row>
    <row r="10" spans="1:4" ht="12.75">
      <c r="A10" s="12" t="s">
        <v>9</v>
      </c>
      <c r="B10" s="14">
        <f t="shared" si="0"/>
        <v>1.022989770102299</v>
      </c>
      <c r="C10" s="14">
        <f t="shared" si="0"/>
        <v>0.8953870565567268</v>
      </c>
      <c r="D10" s="15">
        <f t="shared" si="1"/>
        <v>-0.12760271354557218</v>
      </c>
    </row>
    <row r="11" spans="1:4" ht="12.75">
      <c r="A11" s="12" t="s">
        <v>10</v>
      </c>
      <c r="B11" s="14">
        <f t="shared" si="0"/>
        <v>2.1999999999999997</v>
      </c>
      <c r="C11" s="14">
        <v>1.3</v>
      </c>
      <c r="D11" s="15">
        <f t="shared" si="1"/>
        <v>-0.8999999999999997</v>
      </c>
    </row>
    <row r="12" spans="1:4" ht="12.75">
      <c r="A12" s="8" t="s">
        <v>11</v>
      </c>
      <c r="B12" s="16">
        <f t="shared" si="0"/>
        <v>2.3052866010645863</v>
      </c>
      <c r="C12" s="17">
        <f>C23/C34*100</f>
        <v>2.0760721941321814</v>
      </c>
      <c r="D12" s="18">
        <f t="shared" si="1"/>
        <v>-0.2292144069324049</v>
      </c>
    </row>
    <row r="13" spans="1:4" ht="12.75">
      <c r="A13" s="19"/>
      <c r="B13" s="6"/>
      <c r="C13" s="6"/>
      <c r="D13" s="7"/>
    </row>
    <row r="14" spans="1:4" ht="12.75">
      <c r="A14" s="8" t="s">
        <v>12</v>
      </c>
      <c r="B14" s="10"/>
      <c r="C14" s="10"/>
      <c r="D14" s="11"/>
    </row>
    <row r="15" spans="1:4" ht="12.75">
      <c r="A15" s="12"/>
      <c r="B15" s="10">
        <f>B4</f>
        <v>2006</v>
      </c>
      <c r="C15" s="10">
        <f>C4</f>
        <v>2007</v>
      </c>
      <c r="D15" s="13" t="s">
        <v>3</v>
      </c>
    </row>
    <row r="16" spans="1:4" ht="12.75">
      <c r="A16" s="12" t="s">
        <v>4</v>
      </c>
      <c r="B16" s="20">
        <v>78</v>
      </c>
      <c r="C16" s="21">
        <v>59</v>
      </c>
      <c r="D16" s="22">
        <f>C16-B16</f>
        <v>-19</v>
      </c>
    </row>
    <row r="17" spans="1:4" ht="12.75">
      <c r="A17" s="12" t="s">
        <v>5</v>
      </c>
      <c r="B17" s="20">
        <v>248</v>
      </c>
      <c r="C17" s="21">
        <v>114</v>
      </c>
      <c r="D17" s="22">
        <f aca="true" t="shared" si="2" ref="D17:D23">C17-B17</f>
        <v>-134</v>
      </c>
    </row>
    <row r="18" spans="1:10" ht="12.75">
      <c r="A18" s="12" t="s">
        <v>6</v>
      </c>
      <c r="B18" s="20">
        <v>1494</v>
      </c>
      <c r="C18" s="21">
        <v>1365</v>
      </c>
      <c r="D18" s="22">
        <f t="shared" si="2"/>
        <v>-129</v>
      </c>
      <c r="G18" s="21"/>
      <c r="I18" s="21"/>
      <c r="J18" s="20"/>
    </row>
    <row r="19" spans="1:9" ht="12.75">
      <c r="A19" s="12" t="s">
        <v>7</v>
      </c>
      <c r="B19" s="20">
        <v>770</v>
      </c>
      <c r="C19" s="21">
        <v>571</v>
      </c>
      <c r="D19" s="22">
        <f t="shared" si="2"/>
        <v>-199</v>
      </c>
      <c r="G19" s="21"/>
      <c r="I19" s="21"/>
    </row>
    <row r="20" spans="1:10" ht="12.75">
      <c r="A20" s="12" t="s">
        <v>8</v>
      </c>
      <c r="B20" s="20">
        <v>181</v>
      </c>
      <c r="C20" s="21">
        <v>317</v>
      </c>
      <c r="D20" s="22">
        <f t="shared" si="2"/>
        <v>136</v>
      </c>
      <c r="E20" s="21"/>
      <c r="F20" s="21"/>
      <c r="J20" s="20"/>
    </row>
    <row r="21" spans="1:6" ht="12.75">
      <c r="A21" s="12" t="s">
        <v>9</v>
      </c>
      <c r="B21" s="23">
        <v>93</v>
      </c>
      <c r="C21" s="24">
        <v>79</v>
      </c>
      <c r="D21" s="22">
        <f t="shared" si="2"/>
        <v>-14</v>
      </c>
      <c r="F21" s="21"/>
    </row>
    <row r="22" spans="1:4" ht="12.75">
      <c r="A22" s="12" t="s">
        <v>10</v>
      </c>
      <c r="B22" s="25">
        <v>55</v>
      </c>
      <c r="C22" s="26">
        <f>C11*C33/100</f>
        <v>32.5</v>
      </c>
      <c r="D22" s="22">
        <f t="shared" si="2"/>
        <v>-22.5</v>
      </c>
    </row>
    <row r="23" spans="1:9" ht="12.75">
      <c r="A23" s="8" t="s">
        <v>11</v>
      </c>
      <c r="B23" s="27">
        <f>SUM(B16:B22)</f>
        <v>2919</v>
      </c>
      <c r="C23" s="27">
        <f>SUM(C16:C22)</f>
        <v>2537.5</v>
      </c>
      <c r="D23" s="28">
        <f t="shared" si="2"/>
        <v>-381.5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13</v>
      </c>
      <c r="B25" s="10"/>
      <c r="C25" s="10"/>
      <c r="D25" s="11"/>
    </row>
    <row r="26" spans="1:4" ht="12.75">
      <c r="A26" s="12"/>
      <c r="B26" s="10">
        <f>B4</f>
        <v>2006</v>
      </c>
      <c r="C26" s="10">
        <f>C4</f>
        <v>2007</v>
      </c>
      <c r="D26" s="13" t="s">
        <v>3</v>
      </c>
    </row>
    <row r="27" spans="1:9" ht="12.75">
      <c r="A27" s="12" t="s">
        <v>4</v>
      </c>
      <c r="B27" s="21">
        <v>7211</v>
      </c>
      <c r="C27" s="21">
        <v>7043</v>
      </c>
      <c r="D27" s="22">
        <f aca="true" t="shared" si="3" ref="D27:D34">C27-B27</f>
        <v>-168</v>
      </c>
      <c r="G27" s="21"/>
      <c r="I27" s="21"/>
    </row>
    <row r="28" spans="1:9" ht="12.75">
      <c r="A28" s="12" t="s">
        <v>5</v>
      </c>
      <c r="B28" s="21">
        <v>22848</v>
      </c>
      <c r="C28" s="21">
        <v>22313</v>
      </c>
      <c r="D28" s="22">
        <f t="shared" si="3"/>
        <v>-535</v>
      </c>
      <c r="G28" s="21"/>
      <c r="I28" s="21"/>
    </row>
    <row r="29" spans="1:10" ht="12.75">
      <c r="A29" s="12" t="s">
        <v>6</v>
      </c>
      <c r="B29" s="21">
        <v>28881</v>
      </c>
      <c r="C29" s="21">
        <v>27851</v>
      </c>
      <c r="D29" s="22">
        <f t="shared" si="3"/>
        <v>-1030</v>
      </c>
      <c r="G29" s="21"/>
      <c r="I29" s="21"/>
      <c r="J29" s="29"/>
    </row>
    <row r="30" spans="1:9" ht="12.75">
      <c r="A30" s="12" t="s">
        <v>7</v>
      </c>
      <c r="B30" s="21">
        <v>47338</v>
      </c>
      <c r="C30" s="21">
        <v>45190</v>
      </c>
      <c r="D30" s="22">
        <f t="shared" si="3"/>
        <v>-2148</v>
      </c>
      <c r="G30" s="21"/>
      <c r="I30" s="21"/>
    </row>
    <row r="31" spans="1:10" ht="12.75">
      <c r="A31" s="12" t="s">
        <v>8</v>
      </c>
      <c r="B31" s="21">
        <v>8753</v>
      </c>
      <c r="C31" s="21">
        <v>8506</v>
      </c>
      <c r="D31" s="22">
        <f t="shared" si="3"/>
        <v>-247</v>
      </c>
      <c r="E31" s="21"/>
      <c r="F31" s="21"/>
      <c r="G31" s="21"/>
      <c r="I31" s="21"/>
      <c r="J31" s="29"/>
    </row>
    <row r="32" spans="1:9" ht="12.75">
      <c r="A32" s="12" t="s">
        <v>9</v>
      </c>
      <c r="B32" s="21">
        <v>9091</v>
      </c>
      <c r="C32" s="21">
        <v>8823</v>
      </c>
      <c r="D32" s="22">
        <f t="shared" si="3"/>
        <v>-268</v>
      </c>
      <c r="G32" s="21"/>
      <c r="I32" s="21"/>
    </row>
    <row r="33" spans="1:9" ht="12.75">
      <c r="A33" s="12" t="s">
        <v>10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11</v>
      </c>
      <c r="B34" s="27">
        <f>SUM(B27:B33)</f>
        <v>126622</v>
      </c>
      <c r="C34" s="27">
        <f>SUM(C27:C33)</f>
        <v>122226</v>
      </c>
      <c r="D34" s="28">
        <f t="shared" si="3"/>
        <v>-4396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14</v>
      </c>
    </row>
    <row r="37" ht="12.75">
      <c r="A37" s="32" t="s">
        <v>15</v>
      </c>
    </row>
    <row r="38" ht="12.75">
      <c r="A38" s="32"/>
    </row>
    <row r="39" ht="12.75">
      <c r="A39" s="32" t="s">
        <v>16</v>
      </c>
    </row>
    <row r="40" ht="12.75">
      <c r="A40" t="s">
        <v>129</v>
      </c>
    </row>
    <row r="41" ht="12.75">
      <c r="A41" s="32"/>
    </row>
    <row r="44" ht="12.75">
      <c r="A44" t="s">
        <v>18</v>
      </c>
    </row>
    <row r="45" ht="12.75">
      <c r="A45" t="s">
        <v>19</v>
      </c>
    </row>
    <row r="46" ht="12.75"/>
    <row r="47" spans="1:3" ht="12.75">
      <c r="A47" t="s">
        <v>130</v>
      </c>
      <c r="B47">
        <v>2007</v>
      </c>
      <c r="C47" t="s">
        <v>21</v>
      </c>
    </row>
    <row r="48" ht="13.5" thickBot="1"/>
    <row r="49" spans="1:16" s="39" customFormat="1" ht="12.75">
      <c r="A49" s="33">
        <v>2007</v>
      </c>
      <c r="B49" s="34" t="str">
        <f>A47</f>
        <v>UGE 33</v>
      </c>
      <c r="C49" s="35"/>
      <c r="D49" s="36"/>
      <c r="E49" s="37" t="str">
        <f>B49</f>
        <v>UGE 33</v>
      </c>
      <c r="F49" s="35"/>
      <c r="G49" s="36"/>
      <c r="H49" s="35" t="str">
        <f>B49</f>
        <v>UGE 33</v>
      </c>
      <c r="I49" s="35"/>
      <c r="J49" s="36"/>
      <c r="K49" s="35" t="str">
        <f>B49</f>
        <v>UGE 33</v>
      </c>
      <c r="L49" s="35"/>
      <c r="M49" s="36"/>
      <c r="N49" s="35" t="str">
        <f>B49</f>
        <v>UGE 33</v>
      </c>
      <c r="O49" s="35"/>
      <c r="P49" s="38"/>
    </row>
    <row r="50" spans="1:16" ht="12.75">
      <c r="A50" s="40"/>
      <c r="B50" s="41" t="s">
        <v>7</v>
      </c>
      <c r="C50" s="42"/>
      <c r="D50" s="42"/>
      <c r="E50" s="43" t="s">
        <v>9</v>
      </c>
      <c r="F50" s="42"/>
      <c r="G50" s="42"/>
      <c r="H50" s="43" t="s">
        <v>4</v>
      </c>
      <c r="I50" s="42"/>
      <c r="J50" s="42"/>
      <c r="K50" s="43" t="s">
        <v>22</v>
      </c>
      <c r="L50" s="42"/>
      <c r="M50" s="42"/>
      <c r="N50" s="43" t="s">
        <v>11</v>
      </c>
      <c r="O50" s="42"/>
      <c r="P50" s="44"/>
    </row>
    <row r="51" spans="1:16" ht="13.5" thickBot="1">
      <c r="A51" s="45" t="s">
        <v>23</v>
      </c>
      <c r="B51" s="46" t="s">
        <v>24</v>
      </c>
      <c r="C51" s="47" t="s">
        <v>25</v>
      </c>
      <c r="D51" s="48" t="s">
        <v>26</v>
      </c>
      <c r="E51" s="47" t="s">
        <v>24</v>
      </c>
      <c r="F51" s="47" t="s">
        <v>25</v>
      </c>
      <c r="G51" s="48" t="s">
        <v>26</v>
      </c>
      <c r="H51" s="47" t="s">
        <v>24</v>
      </c>
      <c r="I51" s="47" t="s">
        <v>25</v>
      </c>
      <c r="J51" s="48" t="s">
        <v>26</v>
      </c>
      <c r="K51" s="47" t="s">
        <v>24</v>
      </c>
      <c r="L51" s="47" t="s">
        <v>25</v>
      </c>
      <c r="M51" s="48" t="s">
        <v>26</v>
      </c>
      <c r="N51" s="47" t="s">
        <v>24</v>
      </c>
      <c r="O51" s="47" t="s">
        <v>25</v>
      </c>
      <c r="P51" s="49" t="s">
        <v>26</v>
      </c>
    </row>
    <row r="52" spans="1:16" ht="12.75">
      <c r="A52" s="40" t="s">
        <v>27</v>
      </c>
      <c r="B52" s="50">
        <f>C52/D52*100</f>
        <v>1.3557474195079922</v>
      </c>
      <c r="C52" s="51">
        <v>41.67567567567568</v>
      </c>
      <c r="D52" s="52">
        <v>3074</v>
      </c>
      <c r="E52" s="50">
        <f>F52/G52*100</f>
        <v>0.8292682926829269</v>
      </c>
      <c r="F52" s="51">
        <v>17</v>
      </c>
      <c r="G52" s="52">
        <v>2050</v>
      </c>
      <c r="H52" s="50">
        <f>I52/J52*100</f>
        <v>1.1944577161968466</v>
      </c>
      <c r="I52" s="51">
        <v>25</v>
      </c>
      <c r="J52" s="52">
        <v>2093</v>
      </c>
      <c r="K52" s="50">
        <f>L52/M52*100</f>
        <v>1.0009624639076036</v>
      </c>
      <c r="L52" s="51">
        <v>52</v>
      </c>
      <c r="M52" s="53">
        <v>5195</v>
      </c>
      <c r="N52" s="50">
        <f>O52/P52*100</f>
        <v>1.0931008352858176</v>
      </c>
      <c r="O52" s="51">
        <f>L52+I52+F52+C52</f>
        <v>135.67567567567568</v>
      </c>
      <c r="P52" s="54">
        <f>M52+J52+G52+D52</f>
        <v>12412</v>
      </c>
    </row>
    <row r="53" spans="1:16" ht="12.75">
      <c r="A53" s="40" t="s">
        <v>28</v>
      </c>
      <c r="B53" s="50">
        <f aca="true" t="shared" si="4" ref="B53:B65">C53/D53*100</f>
        <v>0.5548070064199097</v>
      </c>
      <c r="C53" s="51">
        <v>17.027027027027028</v>
      </c>
      <c r="D53" s="52">
        <v>3069</v>
      </c>
      <c r="E53" s="50">
        <f aca="true" t="shared" si="5" ref="E53:E65">F53/G53*100</f>
        <v>1.6638935108153077</v>
      </c>
      <c r="F53" s="51">
        <v>20</v>
      </c>
      <c r="G53" s="52">
        <v>1202</v>
      </c>
      <c r="H53" s="50">
        <f>I53/J53*100</f>
        <v>0.1855287569573284</v>
      </c>
      <c r="I53" s="51">
        <v>2</v>
      </c>
      <c r="J53" s="52">
        <v>1078</v>
      </c>
      <c r="K53" s="50">
        <f aca="true" t="shared" si="6" ref="K53:K65">L53/M53*100</f>
        <v>0.32967032967032966</v>
      </c>
      <c r="L53" s="51">
        <v>3</v>
      </c>
      <c r="M53" s="52">
        <v>910</v>
      </c>
      <c r="N53" s="50">
        <f aca="true" t="shared" si="7" ref="N53:N66">O53/P53*100</f>
        <v>0.6714655220806364</v>
      </c>
      <c r="O53" s="51">
        <f>L53+I53+F53+C53</f>
        <v>42.02702702702703</v>
      </c>
      <c r="P53" s="54">
        <f>M53+J53+G53+D53</f>
        <v>6259</v>
      </c>
    </row>
    <row r="54" spans="1:16" ht="12.75">
      <c r="A54" s="40" t="s">
        <v>29</v>
      </c>
      <c r="B54" s="50">
        <f t="shared" si="4"/>
        <v>1.6251797073714886</v>
      </c>
      <c r="C54" s="51">
        <v>91.35135135135137</v>
      </c>
      <c r="D54" s="52">
        <v>5621</v>
      </c>
      <c r="E54" s="50"/>
      <c r="F54" s="51"/>
      <c r="G54" s="52"/>
      <c r="H54" s="50"/>
      <c r="I54" s="51"/>
      <c r="J54" s="52"/>
      <c r="K54" s="50"/>
      <c r="M54" s="52"/>
      <c r="N54" s="50">
        <f t="shared" si="7"/>
        <v>1.6251797073714886</v>
      </c>
      <c r="O54" s="51">
        <f>F54+C54</f>
        <v>91.35135135135137</v>
      </c>
      <c r="P54" s="54">
        <f>G54+D54</f>
        <v>5621</v>
      </c>
    </row>
    <row r="55" spans="1:16" ht="12.75">
      <c r="A55" s="40" t="s">
        <v>30</v>
      </c>
      <c r="B55" s="50"/>
      <c r="C55" s="51"/>
      <c r="D55" s="52"/>
      <c r="E55" s="50"/>
      <c r="F55" s="51"/>
      <c r="G55" s="52"/>
      <c r="H55" s="50"/>
      <c r="I55" s="51"/>
      <c r="J55" s="52"/>
      <c r="K55" s="50">
        <f t="shared" si="6"/>
        <v>0.36534446764091855</v>
      </c>
      <c r="L55">
        <v>7</v>
      </c>
      <c r="M55" s="52">
        <v>1916</v>
      </c>
      <c r="N55" s="50">
        <f t="shared" si="7"/>
        <v>0.36534446764091855</v>
      </c>
      <c r="O55" s="51">
        <f>L55+F55+C55</f>
        <v>7</v>
      </c>
      <c r="P55" s="54">
        <f>M55+G55+D55</f>
        <v>1916</v>
      </c>
    </row>
    <row r="56" spans="1:16" ht="12.75">
      <c r="A56" s="40" t="s">
        <v>31</v>
      </c>
      <c r="B56" s="50"/>
      <c r="C56" s="51"/>
      <c r="D56" s="52"/>
      <c r="E56" s="50">
        <f t="shared" si="5"/>
        <v>1.4893617021276597</v>
      </c>
      <c r="F56" s="51">
        <v>7</v>
      </c>
      <c r="G56" s="52">
        <v>470</v>
      </c>
      <c r="H56" s="50">
        <f>I56/J56*100</f>
        <v>0.3205128205128205</v>
      </c>
      <c r="I56" s="51">
        <v>2</v>
      </c>
      <c r="J56" s="52">
        <v>624</v>
      </c>
      <c r="K56" s="50">
        <f t="shared" si="6"/>
        <v>0.36330608537693004</v>
      </c>
      <c r="L56" s="51">
        <v>4</v>
      </c>
      <c r="M56" s="52">
        <v>1101</v>
      </c>
      <c r="N56" s="50">
        <f t="shared" si="7"/>
        <v>0.592255125284738</v>
      </c>
      <c r="O56" s="51">
        <f aca="true" t="shared" si="8" ref="O56:P66">L56+I56+F56+C56</f>
        <v>13</v>
      </c>
      <c r="P56" s="54">
        <f t="shared" si="8"/>
        <v>2195</v>
      </c>
    </row>
    <row r="57" spans="1:16" ht="12.75">
      <c r="A57" s="40" t="s">
        <v>32</v>
      </c>
      <c r="B57" s="50">
        <f t="shared" si="4"/>
        <v>1.987667278929415</v>
      </c>
      <c r="C57" s="51">
        <v>8.18918918918919</v>
      </c>
      <c r="D57" s="52">
        <v>412</v>
      </c>
      <c r="E57" s="50"/>
      <c r="F57" s="51"/>
      <c r="G57" s="52"/>
      <c r="H57" s="50">
        <f>I57/J57*100</f>
        <v>4.10958904109589</v>
      </c>
      <c r="I57" s="51">
        <v>3</v>
      </c>
      <c r="J57" s="52">
        <v>73</v>
      </c>
      <c r="K57" s="50">
        <f t="shared" si="6"/>
        <v>1.4423076923076923</v>
      </c>
      <c r="L57" s="51">
        <v>3</v>
      </c>
      <c r="M57" s="52">
        <v>208</v>
      </c>
      <c r="N57" s="50">
        <f t="shared" si="7"/>
        <v>2.0475020475020473</v>
      </c>
      <c r="O57" s="51">
        <f t="shared" si="8"/>
        <v>14.18918918918919</v>
      </c>
      <c r="P57" s="54">
        <f t="shared" si="8"/>
        <v>693</v>
      </c>
    </row>
    <row r="58" spans="1:16" ht="12.75">
      <c r="A58" s="40" t="s">
        <v>33</v>
      </c>
      <c r="B58" s="50">
        <f t="shared" si="4"/>
        <v>1.0632119723028814</v>
      </c>
      <c r="C58" s="51">
        <v>38.5945945945946</v>
      </c>
      <c r="D58" s="52">
        <v>3630</v>
      </c>
      <c r="E58" s="50">
        <f t="shared" si="5"/>
        <v>0.4761904761904762</v>
      </c>
      <c r="F58" s="51">
        <v>4</v>
      </c>
      <c r="G58" s="52">
        <v>840</v>
      </c>
      <c r="H58" s="50">
        <f>I58/J58*100</f>
        <v>0.9022556390977444</v>
      </c>
      <c r="I58" s="51">
        <v>6</v>
      </c>
      <c r="J58" s="52">
        <v>665</v>
      </c>
      <c r="K58" s="50">
        <f t="shared" si="6"/>
        <v>0.6253256904637832</v>
      </c>
      <c r="L58" s="51">
        <v>12</v>
      </c>
      <c r="M58" s="52">
        <v>1919</v>
      </c>
      <c r="N58" s="50">
        <f t="shared" si="7"/>
        <v>0.8590104138729033</v>
      </c>
      <c r="O58" s="51">
        <f t="shared" si="8"/>
        <v>60.5945945945946</v>
      </c>
      <c r="P58" s="54">
        <f t="shared" si="8"/>
        <v>7054</v>
      </c>
    </row>
    <row r="59" spans="1:16" ht="12.75">
      <c r="A59" s="40" t="s">
        <v>34</v>
      </c>
      <c r="B59" s="50">
        <f t="shared" si="4"/>
        <v>1.5262998747282184</v>
      </c>
      <c r="C59" s="51">
        <v>57.29729729729732</v>
      </c>
      <c r="D59" s="52">
        <v>3754</v>
      </c>
      <c r="E59" s="50"/>
      <c r="F59" s="51"/>
      <c r="G59" s="52"/>
      <c r="H59" s="50"/>
      <c r="I59" s="51"/>
      <c r="J59" s="52"/>
      <c r="K59" s="50">
        <f t="shared" si="6"/>
        <v>0.11641443538998836</v>
      </c>
      <c r="L59" s="51">
        <v>1</v>
      </c>
      <c r="M59" s="52">
        <v>859</v>
      </c>
      <c r="N59" s="50">
        <f t="shared" si="7"/>
        <v>1.2637610513179562</v>
      </c>
      <c r="O59" s="51">
        <f t="shared" si="8"/>
        <v>58.29729729729732</v>
      </c>
      <c r="P59" s="54">
        <f t="shared" si="8"/>
        <v>4613</v>
      </c>
    </row>
    <row r="60" spans="1:16" ht="12.75">
      <c r="A60" s="40" t="s">
        <v>35</v>
      </c>
      <c r="B60" s="50">
        <f t="shared" si="4"/>
        <v>0.8745029318595405</v>
      </c>
      <c r="C60" s="51">
        <v>28.05405405405406</v>
      </c>
      <c r="D60" s="52">
        <v>3208</v>
      </c>
      <c r="E60" s="50">
        <f t="shared" si="5"/>
        <v>1.6666666666666667</v>
      </c>
      <c r="F60" s="51">
        <v>16</v>
      </c>
      <c r="G60" s="52">
        <v>960</v>
      </c>
      <c r="H60" s="50">
        <f>I60/J60*100</f>
        <v>0.7537688442211055</v>
      </c>
      <c r="I60" s="51">
        <v>3</v>
      </c>
      <c r="J60" s="52">
        <v>398</v>
      </c>
      <c r="K60" s="50">
        <f t="shared" si="6"/>
        <v>0.17301038062283738</v>
      </c>
      <c r="L60" s="51">
        <v>2</v>
      </c>
      <c r="M60" s="52">
        <v>1156</v>
      </c>
      <c r="N60" s="50">
        <f t="shared" si="7"/>
        <v>0.8572886063274041</v>
      </c>
      <c r="O60" s="51">
        <f t="shared" si="8"/>
        <v>49.05405405405406</v>
      </c>
      <c r="P60" s="54">
        <f t="shared" si="8"/>
        <v>5722</v>
      </c>
    </row>
    <row r="61" spans="1:16" ht="12.75">
      <c r="A61" s="40" t="s">
        <v>36</v>
      </c>
      <c r="B61" s="50"/>
      <c r="C61" s="51"/>
      <c r="D61" s="52"/>
      <c r="E61" s="50">
        <f t="shared" si="5"/>
        <v>0.1941747572815534</v>
      </c>
      <c r="F61" s="51">
        <v>1</v>
      </c>
      <c r="G61" s="52">
        <v>515</v>
      </c>
      <c r="H61" s="50">
        <f>I61/J61*100</f>
        <v>0</v>
      </c>
      <c r="I61" s="51">
        <v>0</v>
      </c>
      <c r="J61" s="52">
        <v>419</v>
      </c>
      <c r="K61" s="50">
        <f t="shared" si="6"/>
        <v>0.4101161995898838</v>
      </c>
      <c r="L61" s="51">
        <v>6</v>
      </c>
      <c r="M61" s="52">
        <v>1463</v>
      </c>
      <c r="N61" s="50">
        <f t="shared" si="7"/>
        <v>0.2920317062995411</v>
      </c>
      <c r="O61" s="51">
        <f t="shared" si="8"/>
        <v>7</v>
      </c>
      <c r="P61" s="54">
        <f t="shared" si="8"/>
        <v>2397</v>
      </c>
    </row>
    <row r="62" spans="1:16" ht="12.75">
      <c r="A62" s="40" t="s">
        <v>37</v>
      </c>
      <c r="B62" s="50">
        <f t="shared" si="4"/>
        <v>1.1580035169304363</v>
      </c>
      <c r="C62" s="51">
        <v>75.1081081081081</v>
      </c>
      <c r="D62" s="52">
        <v>6486</v>
      </c>
      <c r="E62" s="50">
        <f t="shared" si="5"/>
        <v>1.1428571428571428</v>
      </c>
      <c r="F62" s="51">
        <v>6</v>
      </c>
      <c r="G62" s="52">
        <v>525</v>
      </c>
      <c r="H62" s="50"/>
      <c r="I62" s="51"/>
      <c r="J62" s="52"/>
      <c r="K62" s="50">
        <f t="shared" si="6"/>
        <v>0.0946073793755913</v>
      </c>
      <c r="L62" s="51">
        <v>2</v>
      </c>
      <c r="M62" s="52">
        <v>2114</v>
      </c>
      <c r="N62" s="50">
        <f t="shared" si="7"/>
        <v>0.9107737874861163</v>
      </c>
      <c r="O62" s="51">
        <f t="shared" si="8"/>
        <v>83.1081081081081</v>
      </c>
      <c r="P62" s="54">
        <f t="shared" si="8"/>
        <v>9125</v>
      </c>
    </row>
    <row r="63" spans="1:16" ht="12.75">
      <c r="A63" s="40" t="s">
        <v>38</v>
      </c>
      <c r="B63" s="50">
        <f t="shared" si="4"/>
        <v>1.2510244646877622</v>
      </c>
      <c r="C63" s="51">
        <v>71.78378378378379</v>
      </c>
      <c r="D63" s="52">
        <v>5738</v>
      </c>
      <c r="E63" s="50">
        <f t="shared" si="5"/>
        <v>0.3875968992248062</v>
      </c>
      <c r="F63" s="51">
        <v>3</v>
      </c>
      <c r="G63" s="52">
        <v>774</v>
      </c>
      <c r="H63" s="50">
        <f>I63/J63*100</f>
        <v>1.0526315789473684</v>
      </c>
      <c r="I63" s="51">
        <v>6</v>
      </c>
      <c r="J63" s="52">
        <v>570</v>
      </c>
      <c r="K63" s="50">
        <f t="shared" si="6"/>
        <v>0.2776675922253074</v>
      </c>
      <c r="L63" s="51">
        <v>7</v>
      </c>
      <c r="M63" s="52">
        <v>2521</v>
      </c>
      <c r="N63" s="50">
        <f t="shared" si="7"/>
        <v>0.9141287491802955</v>
      </c>
      <c r="O63" s="51">
        <f t="shared" si="8"/>
        <v>87.78378378378379</v>
      </c>
      <c r="P63" s="54">
        <f t="shared" si="8"/>
        <v>9603</v>
      </c>
    </row>
    <row r="64" spans="1:16" ht="12.75">
      <c r="A64" s="40" t="s">
        <v>39</v>
      </c>
      <c r="B64" s="50">
        <f t="shared" si="4"/>
        <v>1.1848568046144934</v>
      </c>
      <c r="C64" s="51">
        <v>63.567567567567565</v>
      </c>
      <c r="D64" s="52">
        <v>5365</v>
      </c>
      <c r="E64" s="50">
        <f t="shared" si="5"/>
        <v>0</v>
      </c>
      <c r="F64" s="51">
        <v>0</v>
      </c>
      <c r="G64" s="52">
        <v>624</v>
      </c>
      <c r="H64" s="50">
        <f>I64/J64*100</f>
        <v>0</v>
      </c>
      <c r="I64" s="51">
        <v>0</v>
      </c>
      <c r="J64" s="52">
        <v>424</v>
      </c>
      <c r="K64" s="50">
        <f t="shared" si="6"/>
        <v>0.8426966292134831</v>
      </c>
      <c r="L64" s="51">
        <v>6</v>
      </c>
      <c r="M64" s="52">
        <v>712</v>
      </c>
      <c r="N64" s="50">
        <f t="shared" si="7"/>
        <v>0.9763869132290184</v>
      </c>
      <c r="O64" s="51">
        <f t="shared" si="8"/>
        <v>69.56756756756756</v>
      </c>
      <c r="P64" s="54">
        <f t="shared" si="8"/>
        <v>7125</v>
      </c>
    </row>
    <row r="65" spans="1:16" s="39" customFormat="1" ht="13.5" thickBot="1">
      <c r="A65" s="45" t="s">
        <v>40</v>
      </c>
      <c r="B65" s="50">
        <f t="shared" si="4"/>
        <v>1.6284440865446455</v>
      </c>
      <c r="C65" s="51">
        <v>78.70270270270272</v>
      </c>
      <c r="D65" s="52">
        <v>4833</v>
      </c>
      <c r="E65" s="50">
        <f t="shared" si="5"/>
        <v>0.5793742757821553</v>
      </c>
      <c r="F65" s="51">
        <v>5</v>
      </c>
      <c r="G65" s="52">
        <v>863</v>
      </c>
      <c r="H65" s="50">
        <f>I65/J65*100</f>
        <v>1.7167381974248928</v>
      </c>
      <c r="I65" s="51">
        <v>12</v>
      </c>
      <c r="J65" s="52">
        <v>699</v>
      </c>
      <c r="K65" s="50">
        <f t="shared" si="6"/>
        <v>0.40196516301920504</v>
      </c>
      <c r="L65" s="51">
        <v>9</v>
      </c>
      <c r="M65" s="52">
        <v>2239</v>
      </c>
      <c r="N65" s="50">
        <f t="shared" si="7"/>
        <v>1.21267897501393</v>
      </c>
      <c r="O65" s="51">
        <f t="shared" si="8"/>
        <v>104.70270270270272</v>
      </c>
      <c r="P65" s="54">
        <f t="shared" si="8"/>
        <v>8634</v>
      </c>
    </row>
    <row r="66" spans="1:16" ht="13.5" thickBot="1">
      <c r="A66" s="55" t="s">
        <v>41</v>
      </c>
      <c r="B66" s="56">
        <f>C66/D66*100</f>
        <v>1.2643313816139663</v>
      </c>
      <c r="C66" s="57">
        <f>SUM(C52:C65)</f>
        <v>571.3513513513514</v>
      </c>
      <c r="D66" s="58">
        <f>SUM(D52:D65)</f>
        <v>45190</v>
      </c>
      <c r="E66" s="59">
        <f>F66/G66*100</f>
        <v>0.8953870565567268</v>
      </c>
      <c r="F66" s="57">
        <f>SUM(F52:F65)</f>
        <v>79</v>
      </c>
      <c r="G66" s="57">
        <f>SUM(G52:G65)</f>
        <v>8823</v>
      </c>
      <c r="H66" s="59">
        <f>I66/J66*100</f>
        <v>0.8377112026125231</v>
      </c>
      <c r="I66" s="57">
        <f>SUM(I52:I65)</f>
        <v>59</v>
      </c>
      <c r="J66" s="57">
        <f>SUM(J52:J65)</f>
        <v>7043</v>
      </c>
      <c r="K66" s="60">
        <f>L66/M66*100</f>
        <v>0.5109129207188635</v>
      </c>
      <c r="L66" s="57">
        <f>SUM(L52:L65)</f>
        <v>114</v>
      </c>
      <c r="M66" s="58">
        <f>SUM(M52:M65)</f>
        <v>22313</v>
      </c>
      <c r="N66" s="59">
        <f t="shared" si="7"/>
        <v>0.9875989292798898</v>
      </c>
      <c r="O66" s="57">
        <f t="shared" si="8"/>
        <v>823.3513513513514</v>
      </c>
      <c r="P66" s="61">
        <f t="shared" si="8"/>
        <v>83369</v>
      </c>
    </row>
    <row r="67" ht="12.75">
      <c r="A67" t="s">
        <v>42</v>
      </c>
    </row>
    <row r="68" ht="12.75">
      <c r="A68" t="s">
        <v>43</v>
      </c>
    </row>
    <row r="69" ht="12.75">
      <c r="A69" s="63" t="s">
        <v>44</v>
      </c>
    </row>
    <row r="70" ht="12.75"/>
    <row r="71" ht="12.75">
      <c r="A71" t="s">
        <v>16</v>
      </c>
    </row>
    <row r="72" ht="12.75">
      <c r="A72" t="s">
        <v>129</v>
      </c>
    </row>
    <row r="75" ht="13.5" thickBot="1"/>
    <row r="76" spans="1:4" ht="12.75">
      <c r="A76" s="34">
        <v>2007</v>
      </c>
      <c r="B76" s="64" t="s">
        <v>131</v>
      </c>
      <c r="C76" s="35"/>
      <c r="D76" s="38"/>
    </row>
    <row r="77" spans="1:4" ht="12.75">
      <c r="A77" s="41"/>
      <c r="B77" s="43" t="s">
        <v>45</v>
      </c>
      <c r="C77" s="42"/>
      <c r="D77" s="44"/>
    </row>
    <row r="78" spans="1:4" ht="13.5" thickBot="1">
      <c r="A78" s="65" t="s">
        <v>46</v>
      </c>
      <c r="B78" s="47" t="s">
        <v>24</v>
      </c>
      <c r="C78" s="47" t="s">
        <v>25</v>
      </c>
      <c r="D78" s="49" t="s">
        <v>26</v>
      </c>
    </row>
    <row r="79" spans="1:6" ht="12.75">
      <c r="A79" s="66" t="s">
        <v>47</v>
      </c>
      <c r="B79" s="50">
        <f aca="true" t="shared" si="9" ref="B79:B84">C79/D79*100</f>
        <v>5.983629692351115</v>
      </c>
      <c r="C79" s="51">
        <v>424</v>
      </c>
      <c r="D79" s="54">
        <v>7086</v>
      </c>
      <c r="E79" s="67"/>
      <c r="F79" s="67"/>
    </row>
    <row r="80" spans="1:6" ht="12.75">
      <c r="A80" s="66" t="s">
        <v>48</v>
      </c>
      <c r="B80" s="50">
        <f t="shared" si="9"/>
        <v>4.851306698708321</v>
      </c>
      <c r="C80" s="51">
        <v>323</v>
      </c>
      <c r="D80" s="54">
        <v>6658</v>
      </c>
      <c r="E80" s="67"/>
      <c r="F80" s="67"/>
    </row>
    <row r="81" spans="1:6" ht="12.75">
      <c r="A81" s="66" t="s">
        <v>49</v>
      </c>
      <c r="B81" s="50">
        <f t="shared" si="9"/>
        <v>3.718110056057659</v>
      </c>
      <c r="C81" s="51">
        <v>325</v>
      </c>
      <c r="D81" s="54">
        <v>8741</v>
      </c>
      <c r="E81" s="67"/>
      <c r="F81" s="67"/>
    </row>
    <row r="82" spans="1:6" ht="12.75">
      <c r="A82" s="66" t="s">
        <v>50</v>
      </c>
      <c r="B82" s="50">
        <f t="shared" si="9"/>
        <v>3.351629101950251</v>
      </c>
      <c r="C82" s="51">
        <v>287</v>
      </c>
      <c r="D82" s="54">
        <v>8563</v>
      </c>
      <c r="E82" s="67"/>
      <c r="F82" s="67"/>
    </row>
    <row r="83" spans="1:6" ht="13.5" thickBot="1">
      <c r="A83" s="66" t="s">
        <v>51</v>
      </c>
      <c r="B83" s="50">
        <f t="shared" si="9"/>
        <v>6.06517234884159</v>
      </c>
      <c r="C83" s="51">
        <v>322</v>
      </c>
      <c r="D83" s="54">
        <v>5309</v>
      </c>
      <c r="E83" s="67"/>
      <c r="F83" s="67"/>
    </row>
    <row r="84" spans="1:10" ht="13.5" thickBot="1">
      <c r="A84" s="68" t="s">
        <v>41</v>
      </c>
      <c r="B84" s="59">
        <f t="shared" si="9"/>
        <v>4.623593805869572</v>
      </c>
      <c r="C84" s="57">
        <f>SUM(C79:C83)</f>
        <v>1681</v>
      </c>
      <c r="D84" s="61">
        <f>SUM(D79:D83)</f>
        <v>36357</v>
      </c>
      <c r="E84" s="67"/>
      <c r="F84" s="67"/>
      <c r="G84" s="67"/>
      <c r="J84" s="67"/>
    </row>
    <row r="85" spans="1:8" ht="12.75">
      <c r="A85" t="s">
        <v>52</v>
      </c>
      <c r="H85" s="67"/>
    </row>
  </sheetData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18"/>
  <dimension ref="A1:P87"/>
  <sheetViews>
    <sheetView workbookViewId="0" topLeftCell="A52">
      <selection activeCell="E76" sqref="E76"/>
    </sheetView>
  </sheetViews>
  <sheetFormatPr defaultColWidth="9.140625" defaultRowHeight="12.75"/>
  <cols>
    <col min="1" max="1" width="23.0039062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132</v>
      </c>
      <c r="B1" s="2"/>
      <c r="C1" s="2"/>
      <c r="D1" s="3"/>
    </row>
    <row r="2" spans="1:4" ht="15.75">
      <c r="A2" s="5" t="s">
        <v>1</v>
      </c>
      <c r="B2" s="6"/>
      <c r="C2" s="6"/>
      <c r="D2" s="7"/>
    </row>
    <row r="3" spans="1:4" ht="12.75">
      <c r="A3" s="8" t="s">
        <v>2</v>
      </c>
      <c r="B3" s="9"/>
      <c r="C3" s="10"/>
      <c r="D3" s="11"/>
    </row>
    <row r="4" spans="1:4" ht="12.75">
      <c r="A4" s="12"/>
      <c r="B4" s="10">
        <v>2006</v>
      </c>
      <c r="C4" s="10">
        <v>2007</v>
      </c>
      <c r="D4" s="13" t="s">
        <v>3</v>
      </c>
    </row>
    <row r="5" spans="1:4" ht="12.75">
      <c r="A5" s="12" t="s">
        <v>4</v>
      </c>
      <c r="B5" s="14">
        <f aca="true" t="shared" si="0" ref="B5:C12">B16/B27*100</f>
        <v>1.1576011157601116</v>
      </c>
      <c r="C5" s="14">
        <f t="shared" si="0"/>
        <v>0.7536973833902162</v>
      </c>
      <c r="D5" s="15">
        <f aca="true" t="shared" si="1" ref="D5:D12">C5-B5</f>
        <v>-0.4039037323698954</v>
      </c>
    </row>
    <row r="6" spans="1:4" ht="12.75">
      <c r="A6" s="12" t="s">
        <v>5</v>
      </c>
      <c r="B6" s="14">
        <f t="shared" si="0"/>
        <v>1.0854341736694677</v>
      </c>
      <c r="C6" s="14">
        <f t="shared" si="0"/>
        <v>0.5109129207188635</v>
      </c>
      <c r="D6" s="15">
        <f t="shared" si="1"/>
        <v>-0.5745212529506042</v>
      </c>
    </row>
    <row r="7" spans="1:4" ht="12.75">
      <c r="A7" s="12" t="s">
        <v>6</v>
      </c>
      <c r="B7" s="14">
        <f t="shared" si="0"/>
        <v>4.951352099996537</v>
      </c>
      <c r="C7" s="14">
        <f t="shared" si="0"/>
        <v>4.380453125561021</v>
      </c>
      <c r="D7" s="15">
        <f t="shared" si="1"/>
        <v>-0.570898974435516</v>
      </c>
    </row>
    <row r="8" spans="1:4" ht="12.75">
      <c r="A8" s="12" t="s">
        <v>7</v>
      </c>
      <c r="B8" s="14">
        <f t="shared" si="0"/>
        <v>1.5721600203955897</v>
      </c>
      <c r="C8" s="14">
        <f t="shared" si="0"/>
        <v>1.1306476741598042</v>
      </c>
      <c r="D8" s="15">
        <f t="shared" si="1"/>
        <v>-0.4415123462357855</v>
      </c>
    </row>
    <row r="9" spans="1:4" ht="12.75">
      <c r="A9" s="12" t="s">
        <v>8</v>
      </c>
      <c r="B9" s="14">
        <f t="shared" si="0"/>
        <v>1.885067976693705</v>
      </c>
      <c r="C9" s="14">
        <f t="shared" si="0"/>
        <v>3.2800376205031743</v>
      </c>
      <c r="D9" s="15">
        <f t="shared" si="1"/>
        <v>1.3949696438094692</v>
      </c>
    </row>
    <row r="10" spans="1:4" ht="12.75">
      <c r="A10" s="12" t="s">
        <v>9</v>
      </c>
      <c r="B10" s="14">
        <f t="shared" si="0"/>
        <v>1.1237192905144873</v>
      </c>
      <c r="C10" s="14">
        <f t="shared" si="0"/>
        <v>0.9359662139025224</v>
      </c>
      <c r="D10" s="15">
        <f t="shared" si="1"/>
        <v>-0.18775307661196483</v>
      </c>
    </row>
    <row r="11" spans="1:4" ht="12.75">
      <c r="A11" s="12" t="s">
        <v>10</v>
      </c>
      <c r="B11" s="14">
        <f t="shared" si="0"/>
        <v>2.3</v>
      </c>
      <c r="C11" s="14">
        <v>1.3</v>
      </c>
      <c r="D11" s="15">
        <f t="shared" si="1"/>
        <v>-0.9999999999999998</v>
      </c>
    </row>
    <row r="12" spans="1:4" ht="12.75">
      <c r="A12" s="8" t="s">
        <v>11</v>
      </c>
      <c r="B12" s="16">
        <f t="shared" si="0"/>
        <v>2.2371692346672156</v>
      </c>
      <c r="C12" s="17">
        <f>C23/C34*100</f>
        <v>1.8774663024127718</v>
      </c>
      <c r="D12" s="18">
        <f t="shared" si="1"/>
        <v>-0.35970293225444383</v>
      </c>
    </row>
    <row r="13" spans="1:4" ht="12.75">
      <c r="A13" s="19"/>
      <c r="B13" s="6"/>
      <c r="C13" s="6"/>
      <c r="D13" s="7"/>
    </row>
    <row r="14" spans="1:4" ht="12.75">
      <c r="A14" s="8" t="s">
        <v>12</v>
      </c>
      <c r="B14" s="10"/>
      <c r="C14" s="10"/>
      <c r="D14" s="11"/>
    </row>
    <row r="15" spans="1:4" ht="12.75">
      <c r="A15" s="12"/>
      <c r="B15" s="10">
        <f>B4</f>
        <v>2006</v>
      </c>
      <c r="C15" s="10">
        <f>C4</f>
        <v>2007</v>
      </c>
      <c r="D15" s="13" t="s">
        <v>3</v>
      </c>
    </row>
    <row r="16" spans="1:4" ht="12.75">
      <c r="A16" s="12" t="s">
        <v>4</v>
      </c>
      <c r="B16" s="20">
        <v>83</v>
      </c>
      <c r="C16" s="21">
        <v>53</v>
      </c>
      <c r="D16" s="22">
        <f>C16-B16</f>
        <v>-30</v>
      </c>
    </row>
    <row r="17" spans="1:4" ht="12.75">
      <c r="A17" s="12" t="s">
        <v>5</v>
      </c>
      <c r="B17" s="20">
        <v>248</v>
      </c>
      <c r="C17" s="21">
        <v>114</v>
      </c>
      <c r="D17" s="22">
        <f aca="true" t="shared" si="2" ref="D17:D23">C17-B17</f>
        <v>-134</v>
      </c>
    </row>
    <row r="18" spans="1:10" ht="12.75">
      <c r="A18" s="12" t="s">
        <v>6</v>
      </c>
      <c r="B18" s="20">
        <v>1430</v>
      </c>
      <c r="C18" s="21">
        <v>1220</v>
      </c>
      <c r="D18" s="22">
        <f t="shared" si="2"/>
        <v>-210</v>
      </c>
      <c r="G18" s="21"/>
      <c r="I18" s="21"/>
      <c r="J18" s="20"/>
    </row>
    <row r="19" spans="1:9" ht="12.75">
      <c r="A19" s="12" t="s">
        <v>7</v>
      </c>
      <c r="B19" s="20">
        <v>740</v>
      </c>
      <c r="C19" s="21">
        <v>508</v>
      </c>
      <c r="D19" s="22">
        <f t="shared" si="2"/>
        <v>-232</v>
      </c>
      <c r="G19" s="21"/>
      <c r="I19" s="21"/>
    </row>
    <row r="20" spans="1:10" ht="12.75">
      <c r="A20" s="12" t="s">
        <v>8</v>
      </c>
      <c r="B20" s="20">
        <v>165</v>
      </c>
      <c r="C20" s="21">
        <v>279</v>
      </c>
      <c r="D20" s="22">
        <f t="shared" si="2"/>
        <v>114</v>
      </c>
      <c r="E20" s="21"/>
      <c r="F20" s="21"/>
      <c r="J20" s="20"/>
    </row>
    <row r="21" spans="1:6" ht="12.75">
      <c r="A21" s="12" t="s">
        <v>9</v>
      </c>
      <c r="B21" s="23">
        <v>102</v>
      </c>
      <c r="C21" s="24">
        <v>82</v>
      </c>
      <c r="D21" s="22">
        <f t="shared" si="2"/>
        <v>-20</v>
      </c>
      <c r="F21" s="21"/>
    </row>
    <row r="22" spans="1:4" ht="12.75">
      <c r="A22" s="12" t="s">
        <v>10</v>
      </c>
      <c r="B22" s="25">
        <v>57.5</v>
      </c>
      <c r="C22" s="26">
        <f>C11*C33/100</f>
        <v>32.5</v>
      </c>
      <c r="D22" s="22">
        <f t="shared" si="2"/>
        <v>-25</v>
      </c>
    </row>
    <row r="23" spans="1:9" ht="12.75">
      <c r="A23" s="8" t="s">
        <v>11</v>
      </c>
      <c r="B23" s="27">
        <f>SUM(B16:B22)</f>
        <v>2825.5</v>
      </c>
      <c r="C23" s="27">
        <f>SUM(C16:C22)</f>
        <v>2288.5</v>
      </c>
      <c r="D23" s="28">
        <f t="shared" si="2"/>
        <v>-537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13</v>
      </c>
      <c r="B25" s="10"/>
      <c r="C25" s="10"/>
      <c r="D25" s="11"/>
    </row>
    <row r="26" spans="1:4" ht="12.75">
      <c r="A26" s="12"/>
      <c r="B26" s="10">
        <f>B4</f>
        <v>2006</v>
      </c>
      <c r="C26" s="10">
        <f>C4</f>
        <v>2007</v>
      </c>
      <c r="D26" s="13" t="s">
        <v>3</v>
      </c>
    </row>
    <row r="27" spans="1:9" ht="12.75">
      <c r="A27" s="12" t="s">
        <v>4</v>
      </c>
      <c r="B27" s="21">
        <v>7170</v>
      </c>
      <c r="C27" s="21">
        <v>7032</v>
      </c>
      <c r="D27" s="22">
        <f aca="true" t="shared" si="3" ref="D27:D34">C27-B27</f>
        <v>-138</v>
      </c>
      <c r="G27" s="21"/>
      <c r="I27" s="21"/>
    </row>
    <row r="28" spans="1:9" ht="12.75">
      <c r="A28" s="12" t="s">
        <v>5</v>
      </c>
      <c r="B28" s="21">
        <v>22848</v>
      </c>
      <c r="C28" s="21">
        <v>22313</v>
      </c>
      <c r="D28" s="22">
        <f t="shared" si="3"/>
        <v>-535</v>
      </c>
      <c r="G28" s="21"/>
      <c r="I28" s="21"/>
    </row>
    <row r="29" spans="1:10" ht="12.75">
      <c r="A29" s="12" t="s">
        <v>6</v>
      </c>
      <c r="B29" s="21">
        <v>28881</v>
      </c>
      <c r="C29" s="21">
        <v>27851</v>
      </c>
      <c r="D29" s="22">
        <f t="shared" si="3"/>
        <v>-1030</v>
      </c>
      <c r="G29" s="21"/>
      <c r="I29" s="21"/>
      <c r="J29" s="29"/>
    </row>
    <row r="30" spans="1:9" ht="12.75">
      <c r="A30" s="12" t="s">
        <v>7</v>
      </c>
      <c r="B30" s="21">
        <v>47069</v>
      </c>
      <c r="C30" s="21">
        <v>44930</v>
      </c>
      <c r="D30" s="22">
        <f t="shared" si="3"/>
        <v>-2139</v>
      </c>
      <c r="G30" s="21"/>
      <c r="I30" s="21"/>
    </row>
    <row r="31" spans="1:10" ht="12.75">
      <c r="A31" s="12" t="s">
        <v>8</v>
      </c>
      <c r="B31" s="21">
        <v>8753</v>
      </c>
      <c r="C31" s="21">
        <v>8506</v>
      </c>
      <c r="D31" s="22">
        <f t="shared" si="3"/>
        <v>-247</v>
      </c>
      <c r="E31" s="21"/>
      <c r="F31" s="21"/>
      <c r="G31" s="21"/>
      <c r="I31" s="21"/>
      <c r="J31" s="29"/>
    </row>
    <row r="32" spans="1:9" ht="12.75">
      <c r="A32" s="12" t="s">
        <v>9</v>
      </c>
      <c r="B32" s="21">
        <v>9077</v>
      </c>
      <c r="C32" s="21">
        <v>8761</v>
      </c>
      <c r="D32" s="22">
        <f t="shared" si="3"/>
        <v>-316</v>
      </c>
      <c r="G32" s="21"/>
      <c r="I32" s="21"/>
    </row>
    <row r="33" spans="1:9" ht="12.75">
      <c r="A33" s="12" t="s">
        <v>10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11</v>
      </c>
      <c r="B34" s="27">
        <f>SUM(B27:B33)</f>
        <v>126298</v>
      </c>
      <c r="C34" s="27">
        <f>SUM(C27:C33)</f>
        <v>121893</v>
      </c>
      <c r="D34" s="28">
        <f t="shared" si="3"/>
        <v>-4405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14</v>
      </c>
    </row>
    <row r="37" ht="12.75">
      <c r="A37" s="32" t="s">
        <v>15</v>
      </c>
    </row>
    <row r="38" ht="12.75">
      <c r="A38" s="32"/>
    </row>
    <row r="39" ht="12.75">
      <c r="A39" s="32" t="s">
        <v>16</v>
      </c>
    </row>
    <row r="40" ht="12.75">
      <c r="A40" t="s">
        <v>133</v>
      </c>
    </row>
    <row r="41" ht="12.75">
      <c r="A41" s="32" t="s">
        <v>134</v>
      </c>
    </row>
    <row r="45" ht="12.75">
      <c r="A45" t="s">
        <v>18</v>
      </c>
    </row>
    <row r="46" ht="12.75">
      <c r="A46" t="s">
        <v>19</v>
      </c>
    </row>
    <row r="47" ht="12.75"/>
    <row r="48" spans="1:3" ht="12.75">
      <c r="A48" t="s">
        <v>135</v>
      </c>
      <c r="B48">
        <v>2007</v>
      </c>
      <c r="C48" t="s">
        <v>21</v>
      </c>
    </row>
    <row r="49" ht="13.5" thickBot="1"/>
    <row r="50" spans="1:16" s="39" customFormat="1" ht="12.75">
      <c r="A50" s="33">
        <v>2007</v>
      </c>
      <c r="B50" s="34" t="str">
        <f>A48</f>
        <v>UGE 35</v>
      </c>
      <c r="C50" s="35"/>
      <c r="D50" s="36"/>
      <c r="E50" s="37" t="str">
        <f>B50</f>
        <v>UGE 35</v>
      </c>
      <c r="F50" s="35"/>
      <c r="G50" s="36"/>
      <c r="H50" s="35" t="str">
        <f>B50</f>
        <v>UGE 35</v>
      </c>
      <c r="I50" s="35"/>
      <c r="J50" s="36"/>
      <c r="K50" s="35" t="str">
        <f>B50</f>
        <v>UGE 35</v>
      </c>
      <c r="L50" s="35"/>
      <c r="M50" s="36"/>
      <c r="N50" s="35" t="str">
        <f>B50</f>
        <v>UGE 35</v>
      </c>
      <c r="O50" s="35"/>
      <c r="P50" s="38"/>
    </row>
    <row r="51" spans="1:16" ht="12.75">
      <c r="A51" s="40"/>
      <c r="B51" s="41" t="s">
        <v>7</v>
      </c>
      <c r="C51" s="42"/>
      <c r="D51" s="42"/>
      <c r="E51" s="43" t="s">
        <v>9</v>
      </c>
      <c r="F51" s="42"/>
      <c r="G51" s="42"/>
      <c r="H51" s="43" t="s">
        <v>4</v>
      </c>
      <c r="I51" s="42"/>
      <c r="J51" s="42"/>
      <c r="K51" s="43" t="s">
        <v>22</v>
      </c>
      <c r="L51" s="42"/>
      <c r="M51" s="42"/>
      <c r="N51" s="43" t="s">
        <v>11</v>
      </c>
      <c r="O51" s="42"/>
      <c r="P51" s="44"/>
    </row>
    <row r="52" spans="1:16" ht="13.5" thickBot="1">
      <c r="A52" s="45" t="s">
        <v>23</v>
      </c>
      <c r="B52" s="46" t="s">
        <v>24</v>
      </c>
      <c r="C52" s="47" t="s">
        <v>25</v>
      </c>
      <c r="D52" s="48" t="s">
        <v>26</v>
      </c>
      <c r="E52" s="47" t="s">
        <v>24</v>
      </c>
      <c r="F52" s="47" t="s">
        <v>25</v>
      </c>
      <c r="G52" s="48" t="s">
        <v>26</v>
      </c>
      <c r="H52" s="47" t="s">
        <v>24</v>
      </c>
      <c r="I52" s="47" t="s">
        <v>25</v>
      </c>
      <c r="J52" s="48" t="s">
        <v>26</v>
      </c>
      <c r="K52" s="47" t="s">
        <v>24</v>
      </c>
      <c r="L52" s="47" t="s">
        <v>25</v>
      </c>
      <c r="M52" s="48" t="s">
        <v>26</v>
      </c>
      <c r="N52" s="47" t="s">
        <v>24</v>
      </c>
      <c r="O52" s="47" t="s">
        <v>25</v>
      </c>
      <c r="P52" s="49" t="s">
        <v>26</v>
      </c>
    </row>
    <row r="53" spans="1:16" ht="12.75">
      <c r="A53" s="40" t="s">
        <v>27</v>
      </c>
      <c r="B53" s="50">
        <f>C53/D53*100</f>
        <v>1.0604538001798276</v>
      </c>
      <c r="C53" s="51">
        <v>32.513513513513516</v>
      </c>
      <c r="D53" s="52">
        <v>3066</v>
      </c>
      <c r="E53" s="50">
        <f>F53/G53*100</f>
        <v>1.0421836228287842</v>
      </c>
      <c r="F53" s="51">
        <v>21</v>
      </c>
      <c r="G53" s="52">
        <v>2015</v>
      </c>
      <c r="H53" s="50">
        <f>I53/J53*100</f>
        <v>1.0038240917782026</v>
      </c>
      <c r="I53" s="51">
        <v>21</v>
      </c>
      <c r="J53" s="52">
        <v>2092</v>
      </c>
      <c r="K53" s="50">
        <f>L53/M53*100</f>
        <v>1.0009624639076036</v>
      </c>
      <c r="L53" s="51">
        <v>52</v>
      </c>
      <c r="M53" s="53">
        <v>5195</v>
      </c>
      <c r="N53" s="50">
        <f>O53/P53*100</f>
        <v>1.0229100381105556</v>
      </c>
      <c r="O53" s="51">
        <f>L53+I53+F53+C53</f>
        <v>126.51351351351352</v>
      </c>
      <c r="P53" s="54">
        <f>M53+J53+G53+D53</f>
        <v>12368</v>
      </c>
    </row>
    <row r="54" spans="1:16" ht="12.75">
      <c r="A54" s="40" t="s">
        <v>28</v>
      </c>
      <c r="B54" s="50">
        <f aca="true" t="shared" si="4" ref="B54:B66">C54/D54*100</f>
        <v>0.556282722513089</v>
      </c>
      <c r="C54" s="51">
        <v>17</v>
      </c>
      <c r="D54" s="52">
        <v>3056</v>
      </c>
      <c r="E54" s="50">
        <f aca="true" t="shared" si="5" ref="E54:E66">F54/G54*100</f>
        <v>1.8379281537176273</v>
      </c>
      <c r="F54" s="51">
        <v>22</v>
      </c>
      <c r="G54" s="52">
        <v>1197</v>
      </c>
      <c r="H54" s="50">
        <f>I54/J54*100</f>
        <v>0.28222013170272814</v>
      </c>
      <c r="I54" s="51">
        <v>3</v>
      </c>
      <c r="J54" s="52">
        <v>1063</v>
      </c>
      <c r="K54" s="50">
        <f aca="true" t="shared" si="6" ref="K54:K66">L54/M54*100</f>
        <v>0.32967032967032966</v>
      </c>
      <c r="L54" s="51">
        <v>3</v>
      </c>
      <c r="M54" s="52">
        <v>910</v>
      </c>
      <c r="N54" s="50">
        <f aca="true" t="shared" si="7" ref="N54:N67">O54/P54*100</f>
        <v>0.72277545775779</v>
      </c>
      <c r="O54" s="51">
        <f>L54+I54+F54+C54</f>
        <v>45</v>
      </c>
      <c r="P54" s="54">
        <f>M54+J54+G54+D54</f>
        <v>6226</v>
      </c>
    </row>
    <row r="55" spans="1:16" ht="12.75">
      <c r="A55" s="40" t="s">
        <v>29</v>
      </c>
      <c r="B55" s="50">
        <f t="shared" si="4"/>
        <v>1.224412818615717</v>
      </c>
      <c r="C55" s="51">
        <v>68.43243243243242</v>
      </c>
      <c r="D55" s="52">
        <v>5589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1.224412818615717</v>
      </c>
      <c r="O55" s="51">
        <f>F55+C55</f>
        <v>68.43243243243242</v>
      </c>
      <c r="P55" s="54">
        <f>G55+D55</f>
        <v>5589</v>
      </c>
    </row>
    <row r="56" spans="1:16" ht="12.75">
      <c r="A56" s="40" t="s">
        <v>30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0.36534446764091855</v>
      </c>
      <c r="L56">
        <v>7</v>
      </c>
      <c r="M56" s="52">
        <v>1916</v>
      </c>
      <c r="N56" s="50">
        <f t="shared" si="7"/>
        <v>0.36534446764091855</v>
      </c>
      <c r="O56" s="51">
        <f>L56+F56+C56</f>
        <v>7</v>
      </c>
      <c r="P56" s="54">
        <f>M56+G56+D56</f>
        <v>1916</v>
      </c>
    </row>
    <row r="57" spans="1:16" ht="12.75">
      <c r="A57" s="40" t="s">
        <v>31</v>
      </c>
      <c r="B57" s="50"/>
      <c r="C57" s="51"/>
      <c r="D57" s="52"/>
      <c r="E57" s="50">
        <f t="shared" si="5"/>
        <v>1.2711864406779663</v>
      </c>
      <c r="F57" s="51">
        <v>6</v>
      </c>
      <c r="G57" s="52">
        <v>472</v>
      </c>
      <c r="H57" s="50">
        <f>I57/J57*100</f>
        <v>0.16129032258064516</v>
      </c>
      <c r="I57" s="51">
        <v>1</v>
      </c>
      <c r="J57" s="52">
        <v>620</v>
      </c>
      <c r="K57" s="50">
        <f t="shared" si="6"/>
        <v>0.36330608537693004</v>
      </c>
      <c r="L57" s="51">
        <v>4</v>
      </c>
      <c r="M57" s="52">
        <v>1101</v>
      </c>
      <c r="N57" s="50">
        <f t="shared" si="7"/>
        <v>0.5015959872321021</v>
      </c>
      <c r="O57" s="51">
        <f aca="true" t="shared" si="8" ref="O57:P67">L57+I57+F57+C57</f>
        <v>11</v>
      </c>
      <c r="P57" s="54">
        <f t="shared" si="8"/>
        <v>2193</v>
      </c>
    </row>
    <row r="58" spans="1:16" ht="12.75">
      <c r="A58" s="40" t="s">
        <v>32</v>
      </c>
      <c r="B58" s="50">
        <f t="shared" si="4"/>
        <v>2.2346736980883324</v>
      </c>
      <c r="C58" s="51">
        <v>9.162162162162163</v>
      </c>
      <c r="D58" s="52">
        <v>410</v>
      </c>
      <c r="E58" s="50"/>
      <c r="F58" s="51"/>
      <c r="G58" s="52"/>
      <c r="H58" s="50">
        <f>I58/J58*100</f>
        <v>2.73972602739726</v>
      </c>
      <c r="I58" s="51">
        <v>2</v>
      </c>
      <c r="J58" s="52">
        <v>73</v>
      </c>
      <c r="K58" s="50">
        <f t="shared" si="6"/>
        <v>1.4423076923076923</v>
      </c>
      <c r="L58" s="51">
        <v>3</v>
      </c>
      <c r="M58" s="52">
        <v>208</v>
      </c>
      <c r="N58" s="50">
        <f t="shared" si="7"/>
        <v>2.049516955450385</v>
      </c>
      <c r="O58" s="51">
        <f t="shared" si="8"/>
        <v>14.162162162162163</v>
      </c>
      <c r="P58" s="54">
        <f t="shared" si="8"/>
        <v>691</v>
      </c>
    </row>
    <row r="59" spans="1:16" ht="12.75">
      <c r="A59" s="40" t="s">
        <v>33</v>
      </c>
      <c r="B59" s="50">
        <f t="shared" si="4"/>
        <v>1.0542033746453638</v>
      </c>
      <c r="C59" s="51">
        <v>38.16216216216217</v>
      </c>
      <c r="D59" s="52">
        <v>3620</v>
      </c>
      <c r="E59" s="50">
        <f t="shared" si="5"/>
        <v>0.4778972520908005</v>
      </c>
      <c r="F59" s="51">
        <v>4</v>
      </c>
      <c r="G59" s="52">
        <v>837</v>
      </c>
      <c r="H59" s="50">
        <f>I59/J59*100</f>
        <v>0.4511278195488722</v>
      </c>
      <c r="I59" s="51">
        <v>3</v>
      </c>
      <c r="J59" s="52">
        <v>665</v>
      </c>
      <c r="K59" s="50">
        <f t="shared" si="6"/>
        <v>0.6253256904637832</v>
      </c>
      <c r="L59" s="51">
        <v>12</v>
      </c>
      <c r="M59" s="52">
        <v>1919</v>
      </c>
      <c r="N59" s="50">
        <f t="shared" si="7"/>
        <v>0.8118472115063509</v>
      </c>
      <c r="O59" s="51">
        <f t="shared" si="8"/>
        <v>57.16216216216217</v>
      </c>
      <c r="P59" s="54">
        <f t="shared" si="8"/>
        <v>7041</v>
      </c>
    </row>
    <row r="60" spans="1:16" ht="12.75">
      <c r="A60" s="40" t="s">
        <v>34</v>
      </c>
      <c r="B60" s="50">
        <f t="shared" si="4"/>
        <v>1.465958712335524</v>
      </c>
      <c r="C60" s="51">
        <v>54.62162162162163</v>
      </c>
      <c r="D60" s="52">
        <v>3726</v>
      </c>
      <c r="E60" s="50"/>
      <c r="F60" s="51"/>
      <c r="G60" s="52"/>
      <c r="H60" s="50"/>
      <c r="I60" s="51"/>
      <c r="J60" s="52"/>
      <c r="K60" s="50">
        <f t="shared" si="6"/>
        <v>0.11641443538998836</v>
      </c>
      <c r="L60" s="51">
        <v>1</v>
      </c>
      <c r="M60" s="52">
        <v>859</v>
      </c>
      <c r="N60" s="50">
        <f t="shared" si="7"/>
        <v>1.2131215184650301</v>
      </c>
      <c r="O60" s="51">
        <f t="shared" si="8"/>
        <v>55.62162162162163</v>
      </c>
      <c r="P60" s="54">
        <f t="shared" si="8"/>
        <v>4585</v>
      </c>
    </row>
    <row r="61" spans="1:16" ht="12.75">
      <c r="A61" s="40" t="s">
        <v>35</v>
      </c>
      <c r="B61" s="50">
        <f t="shared" si="4"/>
        <v>0.6739779980986011</v>
      </c>
      <c r="C61" s="51">
        <v>21.45945945945946</v>
      </c>
      <c r="D61" s="52">
        <v>3184</v>
      </c>
      <c r="E61" s="50">
        <f t="shared" si="5"/>
        <v>1.664932362122789</v>
      </c>
      <c r="F61" s="51">
        <v>16</v>
      </c>
      <c r="G61" s="52">
        <v>961</v>
      </c>
      <c r="H61" s="50">
        <f>I61/J61*100</f>
        <v>0.4975124378109453</v>
      </c>
      <c r="I61" s="51">
        <v>2</v>
      </c>
      <c r="J61" s="52">
        <v>402</v>
      </c>
      <c r="K61" s="50">
        <f t="shared" si="6"/>
        <v>0.17301038062283738</v>
      </c>
      <c r="L61" s="51">
        <v>2</v>
      </c>
      <c r="M61" s="52">
        <v>1156</v>
      </c>
      <c r="N61" s="50">
        <f t="shared" si="7"/>
        <v>0.7269763187701115</v>
      </c>
      <c r="O61" s="51">
        <f t="shared" si="8"/>
        <v>41.45945945945946</v>
      </c>
      <c r="P61" s="54">
        <f t="shared" si="8"/>
        <v>5703</v>
      </c>
    </row>
    <row r="62" spans="1:16" ht="12.75">
      <c r="A62" s="40" t="s">
        <v>36</v>
      </c>
      <c r="B62" s="50"/>
      <c r="C62" s="51"/>
      <c r="D62" s="52"/>
      <c r="E62" s="50">
        <f t="shared" si="5"/>
        <v>0.3875968992248062</v>
      </c>
      <c r="F62" s="51">
        <v>2</v>
      </c>
      <c r="G62" s="52">
        <v>516</v>
      </c>
      <c r="H62" s="50">
        <f>I62/J62*100</f>
        <v>0</v>
      </c>
      <c r="I62" s="51">
        <v>0</v>
      </c>
      <c r="J62" s="52">
        <v>417</v>
      </c>
      <c r="K62" s="50">
        <f t="shared" si="6"/>
        <v>0.4101161995898838</v>
      </c>
      <c r="L62" s="51">
        <v>6</v>
      </c>
      <c r="M62" s="52">
        <v>1463</v>
      </c>
      <c r="N62" s="50">
        <f t="shared" si="7"/>
        <v>0.333889816360601</v>
      </c>
      <c r="O62" s="51">
        <f t="shared" si="8"/>
        <v>8</v>
      </c>
      <c r="P62" s="54">
        <f t="shared" si="8"/>
        <v>2396</v>
      </c>
    </row>
    <row r="63" spans="1:16" ht="12.75">
      <c r="A63" s="40" t="s">
        <v>37</v>
      </c>
      <c r="B63" s="50">
        <f t="shared" si="4"/>
        <v>1.060924765086919</v>
      </c>
      <c r="C63" s="51">
        <v>68.56756756756756</v>
      </c>
      <c r="D63" s="52">
        <v>6463</v>
      </c>
      <c r="E63" s="50">
        <f t="shared" si="5"/>
        <v>0.7590132827324478</v>
      </c>
      <c r="F63" s="51">
        <v>4</v>
      </c>
      <c r="G63" s="52">
        <v>527</v>
      </c>
      <c r="H63" s="50"/>
      <c r="I63" s="51"/>
      <c r="J63" s="52"/>
      <c r="K63" s="50">
        <f t="shared" si="6"/>
        <v>0.0946073793755913</v>
      </c>
      <c r="L63" s="51">
        <v>2</v>
      </c>
      <c r="M63" s="52">
        <v>2114</v>
      </c>
      <c r="N63" s="50">
        <f t="shared" si="7"/>
        <v>0.8190637913836507</v>
      </c>
      <c r="O63" s="51">
        <f t="shared" si="8"/>
        <v>74.56756756756756</v>
      </c>
      <c r="P63" s="54">
        <f t="shared" si="8"/>
        <v>9104</v>
      </c>
    </row>
    <row r="64" spans="1:16" ht="12.75">
      <c r="A64" s="40" t="s">
        <v>38</v>
      </c>
      <c r="B64" s="50">
        <f t="shared" si="4"/>
        <v>1.1936660296021588</v>
      </c>
      <c r="C64" s="51">
        <v>68.02702702702703</v>
      </c>
      <c r="D64" s="52">
        <v>5699</v>
      </c>
      <c r="E64" s="50">
        <f t="shared" si="5"/>
        <v>0.1303780964797914</v>
      </c>
      <c r="F64" s="51">
        <v>1</v>
      </c>
      <c r="G64" s="52">
        <v>767</v>
      </c>
      <c r="H64" s="50">
        <f>I64/J64*100</f>
        <v>0.8710801393728222</v>
      </c>
      <c r="I64" s="51">
        <v>5</v>
      </c>
      <c r="J64" s="52">
        <v>574</v>
      </c>
      <c r="K64" s="50">
        <f t="shared" si="6"/>
        <v>0.2776675922253074</v>
      </c>
      <c r="L64" s="51">
        <v>7</v>
      </c>
      <c r="M64" s="52">
        <v>2521</v>
      </c>
      <c r="N64" s="50">
        <f t="shared" si="7"/>
        <v>0.8474743962663636</v>
      </c>
      <c r="O64" s="51">
        <f t="shared" si="8"/>
        <v>81.02702702702703</v>
      </c>
      <c r="P64" s="54">
        <f t="shared" si="8"/>
        <v>9561</v>
      </c>
    </row>
    <row r="65" spans="1:16" ht="12.75">
      <c r="A65" s="40" t="s">
        <v>39</v>
      </c>
      <c r="B65" s="50">
        <f t="shared" si="4"/>
        <v>0.961220765621744</v>
      </c>
      <c r="C65" s="51">
        <v>51.10810810810812</v>
      </c>
      <c r="D65" s="52">
        <v>5317</v>
      </c>
      <c r="E65" s="50">
        <f t="shared" si="5"/>
        <v>0</v>
      </c>
      <c r="F65" s="51">
        <v>0</v>
      </c>
      <c r="G65" s="52">
        <v>615</v>
      </c>
      <c r="H65" s="50">
        <f>I65/J65*100</f>
        <v>0</v>
      </c>
      <c r="I65" s="51">
        <v>0</v>
      </c>
      <c r="J65" s="52">
        <v>424</v>
      </c>
      <c r="K65" s="50">
        <f t="shared" si="6"/>
        <v>0.8426966292134831</v>
      </c>
      <c r="L65" s="51">
        <v>6</v>
      </c>
      <c r="M65" s="52">
        <v>712</v>
      </c>
      <c r="N65" s="50">
        <f t="shared" si="7"/>
        <v>0.8079811560286945</v>
      </c>
      <c r="O65" s="51">
        <f t="shared" si="8"/>
        <v>57.10810810810812</v>
      </c>
      <c r="P65" s="54">
        <f t="shared" si="8"/>
        <v>7068</v>
      </c>
    </row>
    <row r="66" spans="1:16" s="39" customFormat="1" ht="13.5" thickBot="1">
      <c r="A66" s="45" t="s">
        <v>40</v>
      </c>
      <c r="B66" s="50">
        <f t="shared" si="4"/>
        <v>1.6424549549549547</v>
      </c>
      <c r="C66" s="51">
        <v>78.83783783783782</v>
      </c>
      <c r="D66" s="52">
        <v>4800</v>
      </c>
      <c r="E66" s="50">
        <f t="shared" si="5"/>
        <v>0.702576112412178</v>
      </c>
      <c r="F66" s="51">
        <v>6</v>
      </c>
      <c r="G66" s="52">
        <v>854</v>
      </c>
      <c r="H66" s="50">
        <f>I66/J66*100</f>
        <v>2.2792022792022792</v>
      </c>
      <c r="I66" s="51">
        <v>16</v>
      </c>
      <c r="J66" s="52">
        <v>702</v>
      </c>
      <c r="K66" s="50">
        <f t="shared" si="6"/>
        <v>0.40196516301920504</v>
      </c>
      <c r="L66" s="51">
        <v>9</v>
      </c>
      <c r="M66" s="52">
        <v>2239</v>
      </c>
      <c r="N66" s="50">
        <f t="shared" si="7"/>
        <v>1.2779271418014873</v>
      </c>
      <c r="O66" s="51">
        <f t="shared" si="8"/>
        <v>109.83783783783782</v>
      </c>
      <c r="P66" s="54">
        <f t="shared" si="8"/>
        <v>8595</v>
      </c>
    </row>
    <row r="67" spans="1:16" ht="13.5" thickBot="1">
      <c r="A67" s="55" t="s">
        <v>41</v>
      </c>
      <c r="B67" s="56">
        <f>C67/D67*100</f>
        <v>1.1304070596302958</v>
      </c>
      <c r="C67" s="57">
        <f>SUM(C53:C66)</f>
        <v>507.8918918918919</v>
      </c>
      <c r="D67" s="58">
        <f>SUM(D53:D66)</f>
        <v>44930</v>
      </c>
      <c r="E67" s="59">
        <f>F67/G67*100</f>
        <v>0.9359662139025224</v>
      </c>
      <c r="F67" s="57">
        <f>SUM(F53:F66)</f>
        <v>82</v>
      </c>
      <c r="G67" s="57">
        <f>SUM(G53:G66)</f>
        <v>8761</v>
      </c>
      <c r="H67" s="59">
        <f>I67/J67*100</f>
        <v>0.7536973833902162</v>
      </c>
      <c r="I67" s="57">
        <f>SUM(I53:I66)</f>
        <v>53</v>
      </c>
      <c r="J67" s="57">
        <f>SUM(J53:J66)</f>
        <v>7032</v>
      </c>
      <c r="K67" s="60">
        <f>L67/M67*100</f>
        <v>0.5109129207188635</v>
      </c>
      <c r="L67" s="57">
        <f>SUM(L53:L66)</f>
        <v>114</v>
      </c>
      <c r="M67" s="58">
        <f>SUM(M53:M66)</f>
        <v>22313</v>
      </c>
      <c r="N67" s="59">
        <f t="shared" si="7"/>
        <v>0.9115225828458643</v>
      </c>
      <c r="O67" s="57">
        <f t="shared" si="8"/>
        <v>756.8918918918919</v>
      </c>
      <c r="P67" s="61">
        <f t="shared" si="8"/>
        <v>83036</v>
      </c>
    </row>
    <row r="68" ht="12.75">
      <c r="A68" t="s">
        <v>42</v>
      </c>
    </row>
    <row r="69" ht="12.75">
      <c r="A69" t="s">
        <v>43</v>
      </c>
    </row>
    <row r="70" ht="12.75">
      <c r="A70" s="63" t="s">
        <v>44</v>
      </c>
    </row>
    <row r="71" ht="12.75"/>
    <row r="72" ht="12.75">
      <c r="A72" t="s">
        <v>16</v>
      </c>
    </row>
    <row r="73" ht="12.75">
      <c r="A73" t="s">
        <v>133</v>
      </c>
    </row>
    <row r="74" ht="12.75">
      <c r="A74" t="s">
        <v>134</v>
      </c>
    </row>
    <row r="77" ht="13.5" thickBot="1"/>
    <row r="78" spans="1:4" ht="12.75">
      <c r="A78" s="34">
        <v>2007</v>
      </c>
      <c r="B78" s="64" t="s">
        <v>136</v>
      </c>
      <c r="C78" s="35"/>
      <c r="D78" s="38"/>
    </row>
    <row r="79" spans="1:4" ht="12.75">
      <c r="A79" s="41"/>
      <c r="B79" s="43" t="s">
        <v>45</v>
      </c>
      <c r="C79" s="42"/>
      <c r="D79" s="44"/>
    </row>
    <row r="80" spans="1:4" ht="13.5" thickBot="1">
      <c r="A80" s="65" t="s">
        <v>46</v>
      </c>
      <c r="B80" s="47" t="s">
        <v>24</v>
      </c>
      <c r="C80" s="47" t="s">
        <v>25</v>
      </c>
      <c r="D80" s="49" t="s">
        <v>26</v>
      </c>
    </row>
    <row r="81" spans="1:6" ht="12.75">
      <c r="A81" s="66" t="s">
        <v>47</v>
      </c>
      <c r="B81" s="50">
        <f aca="true" t="shared" si="9" ref="B81:B86">C81/D81*100</f>
        <v>5.249788314987299</v>
      </c>
      <c r="C81" s="51">
        <v>372</v>
      </c>
      <c r="D81" s="54">
        <v>7086</v>
      </c>
      <c r="E81" s="67"/>
      <c r="F81" s="67"/>
    </row>
    <row r="82" spans="1:6" ht="12.75">
      <c r="A82" s="66" t="s">
        <v>48</v>
      </c>
      <c r="B82" s="50">
        <f t="shared" si="9"/>
        <v>4.14538900570742</v>
      </c>
      <c r="C82" s="51">
        <v>276</v>
      </c>
      <c r="D82" s="54">
        <v>6658</v>
      </c>
      <c r="E82" s="67"/>
      <c r="F82" s="67"/>
    </row>
    <row r="83" spans="1:6" ht="12.75">
      <c r="A83" s="66" t="s">
        <v>49</v>
      </c>
      <c r="B83" s="50">
        <f t="shared" si="9"/>
        <v>3.546504976547306</v>
      </c>
      <c r="C83" s="51">
        <v>310</v>
      </c>
      <c r="D83" s="54">
        <v>8741</v>
      </c>
      <c r="E83" s="67"/>
      <c r="F83" s="67"/>
    </row>
    <row r="84" spans="1:6" ht="12.75">
      <c r="A84" s="66" t="s">
        <v>50</v>
      </c>
      <c r="B84" s="50">
        <f t="shared" si="9"/>
        <v>2.872824944528787</v>
      </c>
      <c r="C84" s="51">
        <v>246</v>
      </c>
      <c r="D84" s="54">
        <v>8563</v>
      </c>
      <c r="E84" s="67"/>
      <c r="F84" s="67"/>
    </row>
    <row r="85" spans="1:6" ht="13.5" thickBot="1">
      <c r="A85" s="66" t="s">
        <v>51</v>
      </c>
      <c r="B85" s="50">
        <f t="shared" si="9"/>
        <v>5.556601996609531</v>
      </c>
      <c r="C85" s="51">
        <v>295</v>
      </c>
      <c r="D85" s="54">
        <v>5309</v>
      </c>
      <c r="E85" s="67"/>
      <c r="F85" s="67"/>
    </row>
    <row r="86" spans="1:10" ht="13.5" thickBot="1">
      <c r="A86" s="68" t="s">
        <v>41</v>
      </c>
      <c r="B86" s="59">
        <f t="shared" si="9"/>
        <v>4.12300244794675</v>
      </c>
      <c r="C86" s="57">
        <f>SUM(C81:C85)</f>
        <v>1499</v>
      </c>
      <c r="D86" s="61">
        <f>SUM(D81:D85)</f>
        <v>36357</v>
      </c>
      <c r="E86" s="67"/>
      <c r="F86" s="67"/>
      <c r="G86" s="67"/>
      <c r="J86" s="67"/>
    </row>
    <row r="87" spans="1:8" ht="12.75">
      <c r="A87" t="s">
        <v>52</v>
      </c>
      <c r="H87" s="67"/>
    </row>
  </sheetData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19"/>
  <dimension ref="A1:P86"/>
  <sheetViews>
    <sheetView workbookViewId="0" topLeftCell="A1">
      <selection activeCell="J79" sqref="J79"/>
    </sheetView>
  </sheetViews>
  <sheetFormatPr defaultColWidth="9.140625" defaultRowHeight="12.75"/>
  <cols>
    <col min="1" max="1" width="22.42187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137</v>
      </c>
      <c r="B1" s="2"/>
      <c r="C1" s="2"/>
      <c r="D1" s="3"/>
    </row>
    <row r="2" spans="1:4" ht="15.75">
      <c r="A2" s="5" t="s">
        <v>1</v>
      </c>
      <c r="B2" s="6"/>
      <c r="C2" s="6"/>
      <c r="D2" s="7"/>
    </row>
    <row r="3" spans="1:4" ht="12.75">
      <c r="A3" s="8" t="s">
        <v>2</v>
      </c>
      <c r="B3" s="9"/>
      <c r="C3" s="10"/>
      <c r="D3" s="11"/>
    </row>
    <row r="4" spans="1:4" ht="12.75">
      <c r="A4" s="12"/>
      <c r="B4" s="10">
        <v>2006</v>
      </c>
      <c r="C4" s="10">
        <v>2007</v>
      </c>
      <c r="D4" s="13" t="s">
        <v>3</v>
      </c>
    </row>
    <row r="5" spans="1:4" ht="12.75">
      <c r="A5" s="12" t="s">
        <v>4</v>
      </c>
      <c r="B5" s="14">
        <f aca="true" t="shared" si="0" ref="B5:C12">B16/B27*100</f>
        <v>1.1151379983272929</v>
      </c>
      <c r="C5" s="14">
        <f t="shared" si="0"/>
        <v>0.553584102200142</v>
      </c>
      <c r="D5" s="15">
        <f aca="true" t="shared" si="1" ref="D5:D12">C5-B5</f>
        <v>-0.5615538961271509</v>
      </c>
    </row>
    <row r="6" spans="1:4" ht="12.75">
      <c r="A6" s="12" t="s">
        <v>5</v>
      </c>
      <c r="B6" s="14">
        <f t="shared" si="0"/>
        <v>0.938267274640477</v>
      </c>
      <c r="C6" s="14">
        <f t="shared" si="0"/>
        <v>0.5028735632183908</v>
      </c>
      <c r="D6" s="15">
        <f t="shared" si="1"/>
        <v>-0.43539371142208616</v>
      </c>
    </row>
    <row r="7" spans="1:4" ht="12.75">
      <c r="A7" s="12" t="s">
        <v>6</v>
      </c>
      <c r="B7" s="14">
        <f t="shared" si="0"/>
        <v>4.714502972487211</v>
      </c>
      <c r="C7" s="14">
        <f t="shared" si="0"/>
        <v>4.48356385845159</v>
      </c>
      <c r="D7" s="15">
        <f t="shared" si="1"/>
        <v>-0.23093911403562117</v>
      </c>
    </row>
    <row r="8" spans="1:4" ht="12.75">
      <c r="A8" s="12" t="s">
        <v>7</v>
      </c>
      <c r="B8" s="14">
        <f t="shared" si="0"/>
        <v>1.456423717690891</v>
      </c>
      <c r="C8" s="14">
        <f t="shared" si="0"/>
        <v>1.1237698377515737</v>
      </c>
      <c r="D8" s="15">
        <f t="shared" si="1"/>
        <v>-0.3326538799393173</v>
      </c>
    </row>
    <row r="9" spans="1:4" ht="12.75">
      <c r="A9" s="12" t="s">
        <v>8</v>
      </c>
      <c r="B9" s="14">
        <f t="shared" si="0"/>
        <v>1.7615638140697807</v>
      </c>
      <c r="C9" s="14">
        <f t="shared" si="0"/>
        <v>3.3313782991202348</v>
      </c>
      <c r="D9" s="15">
        <f t="shared" si="1"/>
        <v>1.569814485050454</v>
      </c>
    </row>
    <row r="10" spans="1:4" ht="12.75">
      <c r="A10" s="12" t="s">
        <v>9</v>
      </c>
      <c r="B10" s="14">
        <f t="shared" si="0"/>
        <v>1.0163499779054352</v>
      </c>
      <c r="C10" s="14">
        <f t="shared" si="0"/>
        <v>0.908781097353175</v>
      </c>
      <c r="D10" s="15">
        <f t="shared" si="1"/>
        <v>-0.10756888055226022</v>
      </c>
    </row>
    <row r="11" spans="1:4" ht="12.75">
      <c r="A11" s="12" t="s">
        <v>10</v>
      </c>
      <c r="B11" s="14">
        <f t="shared" si="0"/>
        <v>2.1</v>
      </c>
      <c r="C11" s="14">
        <v>1.3</v>
      </c>
      <c r="D11" s="15">
        <f t="shared" si="1"/>
        <v>-0.8</v>
      </c>
    </row>
    <row r="12" spans="1:4" ht="12.75">
      <c r="A12" s="8" t="s">
        <v>11</v>
      </c>
      <c r="B12" s="16">
        <f t="shared" si="0"/>
        <v>2.0912382217163095</v>
      </c>
      <c r="C12" s="17">
        <f>C23/C34*100</f>
        <v>1.88581116498493</v>
      </c>
      <c r="D12" s="18">
        <f t="shared" si="1"/>
        <v>-0.2054270567313794</v>
      </c>
    </row>
    <row r="13" spans="1:4" ht="12.75">
      <c r="A13" s="19"/>
      <c r="B13" s="6"/>
      <c r="C13" s="6"/>
      <c r="D13" s="7"/>
    </row>
    <row r="14" spans="1:4" ht="12.75">
      <c r="A14" s="8" t="s">
        <v>12</v>
      </c>
      <c r="B14" s="10"/>
      <c r="C14" s="10"/>
      <c r="D14" s="11"/>
    </row>
    <row r="15" spans="1:4" ht="12.75">
      <c r="A15" s="12"/>
      <c r="B15" s="10">
        <f>B4</f>
        <v>2006</v>
      </c>
      <c r="C15" s="10">
        <f>C4</f>
        <v>2007</v>
      </c>
      <c r="D15" s="13" t="s">
        <v>3</v>
      </c>
    </row>
    <row r="16" spans="1:4" ht="12.75">
      <c r="A16" s="12" t="s">
        <v>4</v>
      </c>
      <c r="B16" s="20">
        <v>80</v>
      </c>
      <c r="C16" s="21">
        <v>39</v>
      </c>
      <c r="D16" s="22">
        <f>C16-B16</f>
        <v>-41</v>
      </c>
    </row>
    <row r="17" spans="1:4" ht="12.75">
      <c r="A17" s="12" t="s">
        <v>5</v>
      </c>
      <c r="B17" s="20">
        <v>214</v>
      </c>
      <c r="C17" s="21">
        <v>112</v>
      </c>
      <c r="D17" s="22">
        <f aca="true" t="shared" si="2" ref="D17:D23">C17-B17</f>
        <v>-102</v>
      </c>
    </row>
    <row r="18" spans="1:10" ht="12.75">
      <c r="A18" s="12" t="s">
        <v>6</v>
      </c>
      <c r="B18" s="20">
        <v>1364</v>
      </c>
      <c r="C18" s="21">
        <v>1248</v>
      </c>
      <c r="D18" s="22">
        <f t="shared" si="2"/>
        <v>-116</v>
      </c>
      <c r="G18" s="21"/>
      <c r="I18" s="21"/>
      <c r="J18" s="20"/>
    </row>
    <row r="19" spans="1:9" ht="12.75">
      <c r="A19" s="12" t="s">
        <v>7</v>
      </c>
      <c r="B19" s="20">
        <v>688</v>
      </c>
      <c r="C19" s="21">
        <v>507</v>
      </c>
      <c r="D19" s="22">
        <f t="shared" si="2"/>
        <v>-181</v>
      </c>
      <c r="G19" s="21"/>
      <c r="I19" s="21"/>
    </row>
    <row r="20" spans="1:10" ht="12.75">
      <c r="A20" s="12" t="s">
        <v>8</v>
      </c>
      <c r="B20" s="20">
        <v>155</v>
      </c>
      <c r="C20" s="21">
        <v>284</v>
      </c>
      <c r="D20" s="22">
        <f t="shared" si="2"/>
        <v>129</v>
      </c>
      <c r="E20" s="21"/>
      <c r="F20" s="21"/>
      <c r="J20" s="20"/>
    </row>
    <row r="21" spans="1:6" ht="12.75">
      <c r="A21" s="12" t="s">
        <v>9</v>
      </c>
      <c r="B21" s="23">
        <v>92</v>
      </c>
      <c r="C21" s="24">
        <v>80</v>
      </c>
      <c r="D21" s="22">
        <f t="shared" si="2"/>
        <v>-12</v>
      </c>
      <c r="F21" s="21"/>
    </row>
    <row r="22" spans="1:4" ht="12.75">
      <c r="A22" s="12" t="s">
        <v>10</v>
      </c>
      <c r="B22" s="25">
        <v>52.5</v>
      </c>
      <c r="C22" s="26">
        <f>C11*C33/100</f>
        <v>32.5</v>
      </c>
      <c r="D22" s="22">
        <f t="shared" si="2"/>
        <v>-20</v>
      </c>
    </row>
    <row r="23" spans="1:9" ht="12.75">
      <c r="A23" s="8" t="s">
        <v>11</v>
      </c>
      <c r="B23" s="27">
        <f>SUM(B16:B22)</f>
        <v>2645.5</v>
      </c>
      <c r="C23" s="27">
        <f>SUM(C16:C22)</f>
        <v>2302.5</v>
      </c>
      <c r="D23" s="28">
        <f t="shared" si="2"/>
        <v>-343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13</v>
      </c>
      <c r="B25" s="10"/>
      <c r="C25" s="10"/>
      <c r="D25" s="11"/>
    </row>
    <row r="26" spans="1:4" ht="12.75">
      <c r="A26" s="12"/>
      <c r="B26" s="10">
        <f>B4</f>
        <v>2006</v>
      </c>
      <c r="C26" s="10">
        <f>C4</f>
        <v>2007</v>
      </c>
      <c r="D26" s="13" t="s">
        <v>3</v>
      </c>
    </row>
    <row r="27" spans="1:9" ht="12.75">
      <c r="A27" s="12" t="s">
        <v>4</v>
      </c>
      <c r="B27" s="21">
        <v>7174</v>
      </c>
      <c r="C27" s="21">
        <v>7045</v>
      </c>
      <c r="D27" s="22">
        <f aca="true" t="shared" si="3" ref="D27:D34">C27-B27</f>
        <v>-129</v>
      </c>
      <c r="G27" s="21"/>
      <c r="I27" s="21"/>
    </row>
    <row r="28" spans="1:9" ht="12.75">
      <c r="A28" s="12" t="s">
        <v>5</v>
      </c>
      <c r="B28" s="21">
        <v>22808</v>
      </c>
      <c r="C28" s="21">
        <v>22272</v>
      </c>
      <c r="D28" s="22">
        <f t="shared" si="3"/>
        <v>-536</v>
      </c>
      <c r="G28" s="21"/>
      <c r="I28" s="21"/>
    </row>
    <row r="29" spans="1:10" ht="12.75">
      <c r="A29" s="12" t="s">
        <v>6</v>
      </c>
      <c r="B29" s="21">
        <v>28932</v>
      </c>
      <c r="C29" s="21">
        <v>27835</v>
      </c>
      <c r="D29" s="22">
        <f t="shared" si="3"/>
        <v>-1097</v>
      </c>
      <c r="G29" s="21"/>
      <c r="I29" s="21"/>
      <c r="J29" s="29"/>
    </row>
    <row r="30" spans="1:9" ht="12.75">
      <c r="A30" s="12" t="s">
        <v>7</v>
      </c>
      <c r="B30" s="21">
        <v>47239</v>
      </c>
      <c r="C30" s="21">
        <v>45116</v>
      </c>
      <c r="D30" s="22">
        <f t="shared" si="3"/>
        <v>-2123</v>
      </c>
      <c r="G30" s="21"/>
      <c r="I30" s="21"/>
    </row>
    <row r="31" spans="1:10" ht="12.75">
      <c r="A31" s="12" t="s">
        <v>8</v>
      </c>
      <c r="B31" s="21">
        <v>8799</v>
      </c>
      <c r="C31" s="21">
        <v>8525</v>
      </c>
      <c r="D31" s="22">
        <f t="shared" si="3"/>
        <v>-274</v>
      </c>
      <c r="E31" s="21"/>
      <c r="F31" s="21"/>
      <c r="G31" s="21"/>
      <c r="I31" s="21"/>
      <c r="J31" s="29"/>
    </row>
    <row r="32" spans="1:9" ht="12.75">
      <c r="A32" s="12" t="s">
        <v>9</v>
      </c>
      <c r="B32" s="21">
        <v>9052</v>
      </c>
      <c r="C32" s="21">
        <v>8803</v>
      </c>
      <c r="D32" s="22">
        <f t="shared" si="3"/>
        <v>-249</v>
      </c>
      <c r="G32" s="21"/>
      <c r="I32" s="21"/>
    </row>
    <row r="33" spans="1:9" ht="12.75">
      <c r="A33" s="12" t="s">
        <v>10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11</v>
      </c>
      <c r="B34" s="27">
        <f>SUM(B27:B33)</f>
        <v>126504</v>
      </c>
      <c r="C34" s="27">
        <f>SUM(C27:C33)</f>
        <v>122096</v>
      </c>
      <c r="D34" s="28">
        <f t="shared" si="3"/>
        <v>-4408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14</v>
      </c>
    </row>
    <row r="37" ht="12.75">
      <c r="A37" s="32" t="s">
        <v>15</v>
      </c>
    </row>
    <row r="38" ht="12.75">
      <c r="A38" s="32"/>
    </row>
    <row r="39" ht="12.75">
      <c r="A39" s="32" t="s">
        <v>16</v>
      </c>
    </row>
    <row r="40" ht="12.75">
      <c r="A40" t="s">
        <v>138</v>
      </c>
    </row>
    <row r="41" ht="12.75">
      <c r="A41" s="32" t="s">
        <v>139</v>
      </c>
    </row>
    <row r="45" ht="12.75">
      <c r="A45" t="s">
        <v>18</v>
      </c>
    </row>
    <row r="46" ht="12.75">
      <c r="A46" t="s">
        <v>19</v>
      </c>
    </row>
    <row r="47" ht="12.75"/>
    <row r="48" spans="1:3" ht="12.75">
      <c r="A48" t="s">
        <v>140</v>
      </c>
      <c r="B48">
        <v>2007</v>
      </c>
      <c r="C48" t="s">
        <v>21</v>
      </c>
    </row>
    <row r="49" ht="13.5" thickBot="1"/>
    <row r="50" spans="1:16" s="39" customFormat="1" ht="12.75">
      <c r="A50" s="33">
        <v>2007</v>
      </c>
      <c r="B50" s="34" t="str">
        <f>A48</f>
        <v>UGE 37</v>
      </c>
      <c r="C50" s="35"/>
      <c r="D50" s="36"/>
      <c r="E50" s="37" t="str">
        <f>B50</f>
        <v>UGE 37</v>
      </c>
      <c r="F50" s="35"/>
      <c r="G50" s="36"/>
      <c r="H50" s="35" t="str">
        <f>B50</f>
        <v>UGE 37</v>
      </c>
      <c r="I50" s="35"/>
      <c r="J50" s="36"/>
      <c r="K50" s="35" t="str">
        <f>B50</f>
        <v>UGE 37</v>
      </c>
      <c r="L50" s="35"/>
      <c r="M50" s="36"/>
      <c r="N50" s="35" t="str">
        <f>B50</f>
        <v>UGE 37</v>
      </c>
      <c r="O50" s="35"/>
      <c r="P50" s="38"/>
    </row>
    <row r="51" spans="1:16" ht="12.75">
      <c r="A51" s="40"/>
      <c r="B51" s="41" t="s">
        <v>7</v>
      </c>
      <c r="C51" s="42"/>
      <c r="D51" s="42"/>
      <c r="E51" s="43" t="s">
        <v>9</v>
      </c>
      <c r="F51" s="42"/>
      <c r="G51" s="42"/>
      <c r="H51" s="43" t="s">
        <v>4</v>
      </c>
      <c r="I51" s="42"/>
      <c r="J51" s="42"/>
      <c r="K51" s="43" t="s">
        <v>22</v>
      </c>
      <c r="L51" s="42"/>
      <c r="M51" s="42"/>
      <c r="N51" s="43" t="s">
        <v>11</v>
      </c>
      <c r="O51" s="42"/>
      <c r="P51" s="44"/>
    </row>
    <row r="52" spans="1:16" ht="13.5" thickBot="1">
      <c r="A52" s="45" t="s">
        <v>23</v>
      </c>
      <c r="B52" s="46" t="s">
        <v>24</v>
      </c>
      <c r="C52" s="47" t="s">
        <v>25</v>
      </c>
      <c r="D52" s="48" t="s">
        <v>26</v>
      </c>
      <c r="E52" s="47" t="s">
        <v>24</v>
      </c>
      <c r="F52" s="47" t="s">
        <v>25</v>
      </c>
      <c r="G52" s="48" t="s">
        <v>26</v>
      </c>
      <c r="H52" s="47" t="s">
        <v>24</v>
      </c>
      <c r="I52" s="47" t="s">
        <v>25</v>
      </c>
      <c r="J52" s="48" t="s">
        <v>26</v>
      </c>
      <c r="K52" s="47" t="s">
        <v>24</v>
      </c>
      <c r="L52" s="47" t="s">
        <v>25</v>
      </c>
      <c r="M52" s="48" t="s">
        <v>26</v>
      </c>
      <c r="N52" s="47" t="s">
        <v>24</v>
      </c>
      <c r="O52" s="47" t="s">
        <v>25</v>
      </c>
      <c r="P52" s="49" t="s">
        <v>26</v>
      </c>
    </row>
    <row r="53" spans="1:16" ht="12.75">
      <c r="A53" s="40" t="s">
        <v>27</v>
      </c>
      <c r="B53" s="50">
        <f>C53/D53*100</f>
        <v>0.9234747275749553</v>
      </c>
      <c r="C53" s="51">
        <v>28.37837837837838</v>
      </c>
      <c r="D53" s="52">
        <v>3073</v>
      </c>
      <c r="E53" s="50">
        <f>F53/G53*100</f>
        <v>1.0826771653543308</v>
      </c>
      <c r="F53" s="51">
        <v>22</v>
      </c>
      <c r="G53" s="52">
        <v>2032</v>
      </c>
      <c r="H53" s="50">
        <f>I53/J53*100</f>
        <v>0.7619047619047619</v>
      </c>
      <c r="I53" s="51">
        <v>16</v>
      </c>
      <c r="J53" s="52">
        <v>2100</v>
      </c>
      <c r="K53" s="50">
        <f>L53/M53*100</f>
        <v>0.9068107273779664</v>
      </c>
      <c r="L53" s="51">
        <v>47</v>
      </c>
      <c r="M53" s="53">
        <v>5183</v>
      </c>
      <c r="N53" s="50">
        <f>O53/P53*100</f>
        <v>0.9152274651144525</v>
      </c>
      <c r="O53" s="51">
        <f>L53+I53+F53+C53</f>
        <v>113.37837837837839</v>
      </c>
      <c r="P53" s="54">
        <f>M53+J53+G53+D53</f>
        <v>12388</v>
      </c>
    </row>
    <row r="54" spans="1:16" ht="12.75">
      <c r="A54" s="40" t="s">
        <v>28</v>
      </c>
      <c r="B54" s="50">
        <f aca="true" t="shared" si="4" ref="B54:B66">C54/D54*100</f>
        <v>0.5632834399957687</v>
      </c>
      <c r="C54" s="51">
        <v>17.27027027027027</v>
      </c>
      <c r="D54" s="52">
        <v>3066</v>
      </c>
      <c r="E54" s="50">
        <f aca="true" t="shared" si="5" ref="E54:E66">F54/G54*100</f>
        <v>1.8302828618968388</v>
      </c>
      <c r="F54" s="51">
        <v>22</v>
      </c>
      <c r="G54" s="52">
        <v>1202</v>
      </c>
      <c r="H54" s="50">
        <f>I54/J54*100</f>
        <v>0.3766478342749529</v>
      </c>
      <c r="I54" s="51">
        <v>4</v>
      </c>
      <c r="J54" s="52">
        <v>1062</v>
      </c>
      <c r="K54" s="50">
        <f aca="true" t="shared" si="6" ref="K54:K66">L54/M54*100</f>
        <v>0.2205071664829107</v>
      </c>
      <c r="L54" s="51">
        <v>2</v>
      </c>
      <c r="M54" s="52">
        <v>907</v>
      </c>
      <c r="N54" s="50">
        <f aca="true" t="shared" si="7" ref="N54:N67">O54/P54*100</f>
        <v>0.7258340591673925</v>
      </c>
      <c r="O54" s="51">
        <f>L54+I54+F54+C54</f>
        <v>45.270270270270274</v>
      </c>
      <c r="P54" s="54">
        <f>M54+J54+G54+D54</f>
        <v>6237</v>
      </c>
    </row>
    <row r="55" spans="1:16" ht="12.75">
      <c r="A55" s="40" t="s">
        <v>29</v>
      </c>
      <c r="B55" s="50">
        <f t="shared" si="4"/>
        <v>1.0904727120943338</v>
      </c>
      <c r="C55" s="51">
        <v>62.135135135135144</v>
      </c>
      <c r="D55" s="52">
        <v>5698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1.0904727120943338</v>
      </c>
      <c r="O55" s="51">
        <f>F55+C55</f>
        <v>62.135135135135144</v>
      </c>
      <c r="P55" s="54">
        <f>G55+D55</f>
        <v>5698</v>
      </c>
    </row>
    <row r="56" spans="1:16" ht="12.75">
      <c r="A56" s="40" t="s">
        <v>30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0.36610878661087864</v>
      </c>
      <c r="L56">
        <v>7</v>
      </c>
      <c r="M56" s="52">
        <v>1912</v>
      </c>
      <c r="N56" s="50">
        <f t="shared" si="7"/>
        <v>0.36610878661087864</v>
      </c>
      <c r="O56" s="51">
        <f>L56+F56+C56</f>
        <v>7</v>
      </c>
      <c r="P56" s="54">
        <f>M56+G56+D56</f>
        <v>1912</v>
      </c>
    </row>
    <row r="57" spans="1:16" ht="12.75">
      <c r="A57" s="40" t="s">
        <v>31</v>
      </c>
      <c r="B57" s="50"/>
      <c r="C57" s="51"/>
      <c r="D57" s="52"/>
      <c r="E57" s="50">
        <f t="shared" si="5"/>
        <v>1.4830508474576272</v>
      </c>
      <c r="F57" s="51">
        <v>7</v>
      </c>
      <c r="G57" s="52">
        <v>472</v>
      </c>
      <c r="H57" s="50">
        <f>I57/J57*100</f>
        <v>0.1597444089456869</v>
      </c>
      <c r="I57" s="51">
        <v>1</v>
      </c>
      <c r="J57" s="52">
        <v>626</v>
      </c>
      <c r="K57" s="50">
        <f t="shared" si="6"/>
        <v>0.7299270072992701</v>
      </c>
      <c r="L57" s="51">
        <v>8</v>
      </c>
      <c r="M57" s="52">
        <v>1096</v>
      </c>
      <c r="N57" s="50">
        <f t="shared" si="7"/>
        <v>0.7292616226071102</v>
      </c>
      <c r="O57" s="51">
        <f aca="true" t="shared" si="8" ref="O57:P67">L57+I57+F57+C57</f>
        <v>16</v>
      </c>
      <c r="P57" s="54">
        <f t="shared" si="8"/>
        <v>2194</v>
      </c>
    </row>
    <row r="58" spans="1:16" ht="12.75">
      <c r="A58" s="40" t="s">
        <v>32</v>
      </c>
      <c r="B58" s="50">
        <f t="shared" si="4"/>
        <v>2.432432432432432</v>
      </c>
      <c r="C58" s="51">
        <v>9.972972972972972</v>
      </c>
      <c r="D58" s="52">
        <v>410</v>
      </c>
      <c r="E58" s="50"/>
      <c r="F58" s="51"/>
      <c r="G58" s="52"/>
      <c r="H58" s="50">
        <f>I58/J58*100</f>
        <v>2.73972602739726</v>
      </c>
      <c r="I58" s="51">
        <v>2</v>
      </c>
      <c r="J58" s="52">
        <v>73</v>
      </c>
      <c r="K58" s="50">
        <f t="shared" si="6"/>
        <v>1.9138755980861244</v>
      </c>
      <c r="L58" s="51">
        <v>4</v>
      </c>
      <c r="M58" s="52">
        <v>209</v>
      </c>
      <c r="N58" s="50">
        <f t="shared" si="7"/>
        <v>2.308233088579909</v>
      </c>
      <c r="O58" s="51">
        <f t="shared" si="8"/>
        <v>15.972972972972972</v>
      </c>
      <c r="P58" s="54">
        <f t="shared" si="8"/>
        <v>692</v>
      </c>
    </row>
    <row r="59" spans="1:16" ht="12.75">
      <c r="A59" s="40" t="s">
        <v>33</v>
      </c>
      <c r="B59" s="50">
        <f t="shared" si="4"/>
        <v>0.9602491135015943</v>
      </c>
      <c r="C59" s="51">
        <v>34.83783783783784</v>
      </c>
      <c r="D59" s="52">
        <v>3628</v>
      </c>
      <c r="E59" s="50">
        <f t="shared" si="5"/>
        <v>0.47732696897374705</v>
      </c>
      <c r="F59" s="51">
        <v>4</v>
      </c>
      <c r="G59" s="52">
        <v>838</v>
      </c>
      <c r="H59" s="50">
        <f>I59/J59*100</f>
        <v>0.15015015015015015</v>
      </c>
      <c r="I59" s="51">
        <v>1</v>
      </c>
      <c r="J59" s="52">
        <v>666</v>
      </c>
      <c r="K59" s="50">
        <f t="shared" si="6"/>
        <v>0.5708354955889984</v>
      </c>
      <c r="L59" s="51">
        <v>11</v>
      </c>
      <c r="M59" s="52">
        <v>1927</v>
      </c>
      <c r="N59" s="50">
        <f t="shared" si="7"/>
        <v>0.7201846980852505</v>
      </c>
      <c r="O59" s="51">
        <f t="shared" si="8"/>
        <v>50.83783783783784</v>
      </c>
      <c r="P59" s="54">
        <f t="shared" si="8"/>
        <v>7059</v>
      </c>
    </row>
    <row r="60" spans="1:16" ht="12.75">
      <c r="A60" s="40" t="s">
        <v>34</v>
      </c>
      <c r="B60" s="50">
        <f t="shared" si="4"/>
        <v>1.2317947974784436</v>
      </c>
      <c r="C60" s="51">
        <v>45.94594594594595</v>
      </c>
      <c r="D60" s="52">
        <v>3730</v>
      </c>
      <c r="E60" s="50"/>
      <c r="F60" s="51"/>
      <c r="G60" s="52"/>
      <c r="H60" s="50"/>
      <c r="I60" s="51"/>
      <c r="J60" s="52"/>
      <c r="K60" s="50">
        <f t="shared" si="6"/>
        <v>0.11682242990654204</v>
      </c>
      <c r="L60" s="51">
        <v>1</v>
      </c>
      <c r="M60" s="52">
        <v>856</v>
      </c>
      <c r="N60" s="50">
        <f t="shared" si="7"/>
        <v>1.023679588878019</v>
      </c>
      <c r="O60" s="51">
        <f t="shared" si="8"/>
        <v>46.94594594594595</v>
      </c>
      <c r="P60" s="54">
        <f t="shared" si="8"/>
        <v>4586</v>
      </c>
    </row>
    <row r="61" spans="1:16" ht="12.75">
      <c r="A61" s="40" t="s">
        <v>35</v>
      </c>
      <c r="B61" s="50">
        <f t="shared" si="4"/>
        <v>0.8307522593236879</v>
      </c>
      <c r="C61" s="51">
        <v>26.45945945945946</v>
      </c>
      <c r="D61" s="52">
        <v>3185</v>
      </c>
      <c r="E61" s="50">
        <f t="shared" si="5"/>
        <v>1.2409513960703205</v>
      </c>
      <c r="F61" s="51">
        <v>12</v>
      </c>
      <c r="G61" s="52">
        <v>967</v>
      </c>
      <c r="H61" s="50">
        <f>I61/J61*100</f>
        <v>0.24813895781637718</v>
      </c>
      <c r="I61" s="51">
        <v>1</v>
      </c>
      <c r="J61" s="52">
        <v>403</v>
      </c>
      <c r="K61" s="50">
        <f t="shared" si="6"/>
        <v>0.08688097306689835</v>
      </c>
      <c r="L61" s="51">
        <v>1</v>
      </c>
      <c r="M61" s="52">
        <v>1151</v>
      </c>
      <c r="N61" s="50">
        <f t="shared" si="7"/>
        <v>0.7090686901412454</v>
      </c>
      <c r="O61" s="51">
        <f t="shared" si="8"/>
        <v>40.45945945945946</v>
      </c>
      <c r="P61" s="54">
        <f t="shared" si="8"/>
        <v>5706</v>
      </c>
    </row>
    <row r="62" spans="1:16" ht="12.75">
      <c r="A62" s="40" t="s">
        <v>36</v>
      </c>
      <c r="B62" s="50"/>
      <c r="C62" s="51"/>
      <c r="D62" s="52"/>
      <c r="E62" s="50">
        <f t="shared" si="5"/>
        <v>0</v>
      </c>
      <c r="F62" s="51">
        <v>0</v>
      </c>
      <c r="G62" s="52">
        <v>516</v>
      </c>
      <c r="H62" s="50">
        <f>I62/J62*100</f>
        <v>0</v>
      </c>
      <c r="I62" s="51">
        <v>0</v>
      </c>
      <c r="J62" s="52">
        <v>418</v>
      </c>
      <c r="K62" s="50">
        <f t="shared" si="6"/>
        <v>0.7513661202185792</v>
      </c>
      <c r="L62" s="51">
        <v>11</v>
      </c>
      <c r="M62" s="52">
        <v>1464</v>
      </c>
      <c r="N62" s="50">
        <f t="shared" si="7"/>
        <v>0.45871559633027525</v>
      </c>
      <c r="O62" s="51">
        <f t="shared" si="8"/>
        <v>11</v>
      </c>
      <c r="P62" s="54">
        <f t="shared" si="8"/>
        <v>2398</v>
      </c>
    </row>
    <row r="63" spans="1:16" ht="12.75">
      <c r="A63" s="40" t="s">
        <v>37</v>
      </c>
      <c r="B63" s="50">
        <f t="shared" si="4"/>
        <v>1.042834108966374</v>
      </c>
      <c r="C63" s="51">
        <v>67.64864864864867</v>
      </c>
      <c r="D63" s="52">
        <v>6487</v>
      </c>
      <c r="E63" s="50">
        <f t="shared" si="5"/>
        <v>1.1406844106463878</v>
      </c>
      <c r="F63" s="51">
        <v>6</v>
      </c>
      <c r="G63" s="52">
        <v>526</v>
      </c>
      <c r="H63" s="50"/>
      <c r="I63" s="51"/>
      <c r="J63" s="52"/>
      <c r="K63" s="50">
        <f t="shared" si="6"/>
        <v>0</v>
      </c>
      <c r="L63" s="51">
        <v>0</v>
      </c>
      <c r="M63" s="52">
        <v>2104</v>
      </c>
      <c r="N63" s="50">
        <f t="shared" si="7"/>
        <v>0.8078167012026837</v>
      </c>
      <c r="O63" s="51">
        <f t="shared" si="8"/>
        <v>73.64864864864867</v>
      </c>
      <c r="P63" s="54">
        <f t="shared" si="8"/>
        <v>9117</v>
      </c>
    </row>
    <row r="64" spans="1:16" ht="12.75">
      <c r="A64" s="40" t="s">
        <v>38</v>
      </c>
      <c r="B64" s="50">
        <f t="shared" si="4"/>
        <v>1.3430521238908677</v>
      </c>
      <c r="C64" s="51">
        <v>76.54054054054055</v>
      </c>
      <c r="D64" s="52">
        <v>5699</v>
      </c>
      <c r="E64" s="50">
        <f t="shared" si="5"/>
        <v>0</v>
      </c>
      <c r="F64" s="51">
        <v>0</v>
      </c>
      <c r="G64" s="52">
        <v>769</v>
      </c>
      <c r="H64" s="50">
        <f>I64/J64*100</f>
        <v>0.6993006993006993</v>
      </c>
      <c r="I64" s="51">
        <v>4</v>
      </c>
      <c r="J64" s="52">
        <v>572</v>
      </c>
      <c r="K64" s="50">
        <f t="shared" si="6"/>
        <v>0.19872813990461047</v>
      </c>
      <c r="L64" s="51">
        <v>5</v>
      </c>
      <c r="M64" s="52">
        <v>2516</v>
      </c>
      <c r="N64" s="50">
        <f t="shared" si="7"/>
        <v>0.8951500684443339</v>
      </c>
      <c r="O64" s="51">
        <f t="shared" si="8"/>
        <v>85.54054054054055</v>
      </c>
      <c r="P64" s="54">
        <f t="shared" si="8"/>
        <v>9556</v>
      </c>
    </row>
    <row r="65" spans="1:16" ht="12.75">
      <c r="A65" s="40" t="s">
        <v>39</v>
      </c>
      <c r="B65" s="50">
        <f t="shared" si="4"/>
        <v>0.9652509652509654</v>
      </c>
      <c r="C65" s="51">
        <v>51.35135135135136</v>
      </c>
      <c r="D65" s="52">
        <v>5320</v>
      </c>
      <c r="E65" s="50">
        <f t="shared" si="5"/>
        <v>0</v>
      </c>
      <c r="F65" s="51">
        <v>0</v>
      </c>
      <c r="G65" s="52">
        <v>618</v>
      </c>
      <c r="H65" s="50">
        <f>I65/J65*100</f>
        <v>0</v>
      </c>
      <c r="I65" s="51">
        <v>0</v>
      </c>
      <c r="J65" s="52">
        <v>426</v>
      </c>
      <c r="K65" s="50">
        <f t="shared" si="6"/>
        <v>0.9790209790209791</v>
      </c>
      <c r="L65" s="51">
        <v>7</v>
      </c>
      <c r="M65" s="52">
        <v>715</v>
      </c>
      <c r="N65" s="50">
        <f t="shared" si="7"/>
        <v>0.8242880541227767</v>
      </c>
      <c r="O65" s="51">
        <f t="shared" si="8"/>
        <v>58.35135135135136</v>
      </c>
      <c r="P65" s="54">
        <f t="shared" si="8"/>
        <v>7079</v>
      </c>
    </row>
    <row r="66" spans="1:16" s="39" customFormat="1" ht="13.5" thickBot="1">
      <c r="A66" s="45" t="s">
        <v>40</v>
      </c>
      <c r="B66" s="50">
        <f t="shared" si="4"/>
        <v>1.7847930918470336</v>
      </c>
      <c r="C66" s="51">
        <v>86.02702702702702</v>
      </c>
      <c r="D66" s="52">
        <v>4820</v>
      </c>
      <c r="E66" s="50">
        <f t="shared" si="5"/>
        <v>0.8111239860950173</v>
      </c>
      <c r="F66" s="51">
        <v>7</v>
      </c>
      <c r="G66" s="52">
        <v>863</v>
      </c>
      <c r="H66" s="50">
        <f>I66/J66*100</f>
        <v>1.4306151645207439</v>
      </c>
      <c r="I66" s="51">
        <v>10</v>
      </c>
      <c r="J66" s="52">
        <v>699</v>
      </c>
      <c r="K66" s="50">
        <f t="shared" si="6"/>
        <v>0.35842293906810035</v>
      </c>
      <c r="L66" s="51">
        <v>8</v>
      </c>
      <c r="M66" s="52">
        <v>2232</v>
      </c>
      <c r="N66" s="50">
        <f t="shared" si="7"/>
        <v>1.2889137105529025</v>
      </c>
      <c r="O66" s="51">
        <f t="shared" si="8"/>
        <v>111.02702702702702</v>
      </c>
      <c r="P66" s="54">
        <f t="shared" si="8"/>
        <v>8614</v>
      </c>
    </row>
    <row r="67" spans="1:16" ht="13.5" thickBot="1">
      <c r="A67" s="55" t="s">
        <v>41</v>
      </c>
      <c r="B67" s="56">
        <f>C67/D67*100</f>
        <v>1.122811347565315</v>
      </c>
      <c r="C67" s="57">
        <f>SUM(C53:C66)</f>
        <v>506.56756756756755</v>
      </c>
      <c r="D67" s="58">
        <f>SUM(D53:D66)</f>
        <v>45116</v>
      </c>
      <c r="E67" s="59">
        <f>F67/G67*100</f>
        <v>0.908781097353175</v>
      </c>
      <c r="F67" s="57">
        <f>SUM(F53:F66)</f>
        <v>80</v>
      </c>
      <c r="G67" s="57">
        <f>SUM(G53:G66)</f>
        <v>8803</v>
      </c>
      <c r="H67" s="59">
        <f>I67/J67*100</f>
        <v>0.553584102200142</v>
      </c>
      <c r="I67" s="57">
        <f>SUM(I53:I66)</f>
        <v>39</v>
      </c>
      <c r="J67" s="57">
        <f>SUM(J53:J66)</f>
        <v>7045</v>
      </c>
      <c r="K67" s="60">
        <f>L67/M67*100</f>
        <v>0.5028735632183908</v>
      </c>
      <c r="L67" s="57">
        <f>SUM(L53:L66)</f>
        <v>112</v>
      </c>
      <c r="M67" s="58">
        <f>SUM(M53:M66)</f>
        <v>22272</v>
      </c>
      <c r="N67" s="59">
        <f t="shared" si="7"/>
        <v>0.8861160646445858</v>
      </c>
      <c r="O67" s="57">
        <f t="shared" si="8"/>
        <v>737.5675675675675</v>
      </c>
      <c r="P67" s="61">
        <f t="shared" si="8"/>
        <v>83236</v>
      </c>
    </row>
    <row r="68" ht="12.75">
      <c r="A68" t="s">
        <v>42</v>
      </c>
    </row>
    <row r="69" ht="12.75">
      <c r="A69" t="s">
        <v>43</v>
      </c>
    </row>
    <row r="70" ht="12.75">
      <c r="A70" s="63" t="s">
        <v>44</v>
      </c>
    </row>
    <row r="71" ht="12.75"/>
    <row r="72" ht="12.75">
      <c r="A72" t="s">
        <v>16</v>
      </c>
    </row>
    <row r="73" ht="12.75">
      <c r="A73" t="s">
        <v>138</v>
      </c>
    </row>
    <row r="76" ht="13.5" thickBot="1"/>
    <row r="77" spans="1:4" ht="12.75">
      <c r="A77" s="34">
        <v>2007</v>
      </c>
      <c r="B77" s="64" t="s">
        <v>141</v>
      </c>
      <c r="C77" s="35"/>
      <c r="D77" s="38"/>
    </row>
    <row r="78" spans="1:4" ht="12.75">
      <c r="A78" s="41"/>
      <c r="B78" s="43" t="s">
        <v>45</v>
      </c>
      <c r="C78" s="42"/>
      <c r="D78" s="44"/>
    </row>
    <row r="79" spans="1:4" ht="13.5" thickBot="1">
      <c r="A79" s="65" t="s">
        <v>46</v>
      </c>
      <c r="B79" s="47" t="s">
        <v>24</v>
      </c>
      <c r="C79" s="47" t="s">
        <v>25</v>
      </c>
      <c r="D79" s="49" t="s">
        <v>26</v>
      </c>
    </row>
    <row r="80" spans="1:6" ht="12.75">
      <c r="A80" s="66" t="s">
        <v>47</v>
      </c>
      <c r="B80" s="50">
        <f aca="true" t="shared" si="9" ref="B80:B85">C80/D80*100</f>
        <v>5.452747563215143</v>
      </c>
      <c r="C80" s="51">
        <v>386</v>
      </c>
      <c r="D80" s="54">
        <v>7079</v>
      </c>
      <c r="E80" s="67"/>
      <c r="F80" s="67"/>
    </row>
    <row r="81" spans="1:6" ht="12.75">
      <c r="A81" s="66" t="s">
        <v>48</v>
      </c>
      <c r="B81" s="50">
        <f t="shared" si="9"/>
        <v>4.4071353620146905</v>
      </c>
      <c r="C81" s="51">
        <v>294</v>
      </c>
      <c r="D81" s="54">
        <v>6671</v>
      </c>
      <c r="E81" s="67"/>
      <c r="F81" s="67"/>
    </row>
    <row r="82" spans="1:6" ht="12.75">
      <c r="A82" s="66" t="s">
        <v>49</v>
      </c>
      <c r="B82" s="50">
        <f t="shared" si="9"/>
        <v>3.498342288784726</v>
      </c>
      <c r="C82" s="51">
        <v>306</v>
      </c>
      <c r="D82" s="54">
        <v>8747</v>
      </c>
      <c r="E82" s="67"/>
      <c r="F82" s="67"/>
    </row>
    <row r="83" spans="1:6" ht="12.75">
      <c r="A83" s="66" t="s">
        <v>50</v>
      </c>
      <c r="B83" s="50">
        <f t="shared" si="9"/>
        <v>2.8731604765241765</v>
      </c>
      <c r="C83" s="51">
        <v>246</v>
      </c>
      <c r="D83" s="54">
        <v>8562</v>
      </c>
      <c r="E83" s="67"/>
      <c r="F83" s="67"/>
    </row>
    <row r="84" spans="1:6" ht="13.5" thickBot="1">
      <c r="A84" s="66" t="s">
        <v>51</v>
      </c>
      <c r="B84" s="50">
        <f t="shared" si="9"/>
        <v>5.659309564233164</v>
      </c>
      <c r="C84" s="51">
        <v>300</v>
      </c>
      <c r="D84" s="54">
        <v>5301</v>
      </c>
      <c r="E84" s="67"/>
      <c r="F84" s="67"/>
    </row>
    <row r="85" spans="1:10" ht="13.5" thickBot="1">
      <c r="A85" s="68" t="s">
        <v>41</v>
      </c>
      <c r="B85" s="59">
        <f t="shared" si="9"/>
        <v>4.213421342134213</v>
      </c>
      <c r="C85" s="57">
        <f>SUM(C80:C84)</f>
        <v>1532</v>
      </c>
      <c r="D85" s="61">
        <f>SUM(D80:D84)</f>
        <v>36360</v>
      </c>
      <c r="E85" s="67"/>
      <c r="F85" s="67"/>
      <c r="G85" s="67"/>
      <c r="J85" s="67"/>
    </row>
    <row r="86" spans="1:8" ht="12.75">
      <c r="A86" t="s">
        <v>52</v>
      </c>
      <c r="H86" s="67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P87"/>
  <sheetViews>
    <sheetView workbookViewId="0" topLeftCell="A1">
      <selection activeCell="F78" sqref="F78"/>
    </sheetView>
  </sheetViews>
  <sheetFormatPr defaultColWidth="9.140625" defaultRowHeight="12.75"/>
  <cols>
    <col min="1" max="1" width="22.851562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54</v>
      </c>
      <c r="B1" s="2"/>
      <c r="C1" s="2"/>
      <c r="D1" s="3"/>
    </row>
    <row r="2" spans="1:4" ht="15.75">
      <c r="A2" s="5" t="s">
        <v>1</v>
      </c>
      <c r="B2" s="6"/>
      <c r="C2" s="6"/>
      <c r="D2" s="7"/>
    </row>
    <row r="3" spans="1:4" ht="12.75">
      <c r="A3" s="8" t="s">
        <v>2</v>
      </c>
      <c r="B3" s="9"/>
      <c r="C3" s="10"/>
      <c r="D3" s="11"/>
    </row>
    <row r="4" spans="1:4" ht="12.75">
      <c r="A4" s="12"/>
      <c r="B4" s="10">
        <v>2006</v>
      </c>
      <c r="C4" s="10">
        <v>2007</v>
      </c>
      <c r="D4" s="13" t="s">
        <v>3</v>
      </c>
    </row>
    <row r="5" spans="1:4" ht="12.75">
      <c r="A5" s="12" t="s">
        <v>4</v>
      </c>
      <c r="B5" s="14">
        <f aca="true" t="shared" si="0" ref="B5:C12">B16/B27*100</f>
        <v>3.948992184286302</v>
      </c>
      <c r="C5" s="14">
        <f t="shared" si="0"/>
        <v>1.646264246517518</v>
      </c>
      <c r="D5" s="15">
        <f aca="true" t="shared" si="1" ref="D5:D12">C5-B5</f>
        <v>-2.302727937768784</v>
      </c>
    </row>
    <row r="6" spans="1:4" ht="12.75">
      <c r="A6" s="12" t="s">
        <v>5</v>
      </c>
      <c r="B6" s="14">
        <f t="shared" si="0"/>
        <v>2.3296019362925184</v>
      </c>
      <c r="C6" s="14">
        <f t="shared" si="0"/>
        <v>0.837098060058464</v>
      </c>
      <c r="D6" s="15">
        <f t="shared" si="1"/>
        <v>-1.4925038762340543</v>
      </c>
    </row>
    <row r="7" spans="1:4" ht="12.75">
      <c r="A7" s="12" t="s">
        <v>6</v>
      </c>
      <c r="B7" s="14">
        <f t="shared" si="0"/>
        <v>17.855563492873422</v>
      </c>
      <c r="C7" s="14">
        <f t="shared" si="0"/>
        <v>10.09320622319878</v>
      </c>
      <c r="D7" s="15">
        <f t="shared" si="1"/>
        <v>-7.7623572696746415</v>
      </c>
    </row>
    <row r="8" spans="1:4" ht="12.75">
      <c r="A8" s="12" t="s">
        <v>7</v>
      </c>
      <c r="B8" s="14">
        <f t="shared" si="0"/>
        <v>4.11954435961295</v>
      </c>
      <c r="C8" s="14">
        <f t="shared" si="0"/>
        <v>2.3788015657934354</v>
      </c>
      <c r="D8" s="15">
        <f t="shared" si="1"/>
        <v>-1.740742793819515</v>
      </c>
    </row>
    <row r="9" spans="1:4" ht="12.75">
      <c r="A9" s="12" t="s">
        <v>8</v>
      </c>
      <c r="B9" s="14">
        <f t="shared" si="0"/>
        <v>15.576254068005834</v>
      </c>
      <c r="C9" s="14">
        <f t="shared" si="0"/>
        <v>9.456950568577396</v>
      </c>
      <c r="D9" s="15">
        <f t="shared" si="1"/>
        <v>-6.1193034994284385</v>
      </c>
    </row>
    <row r="10" spans="1:4" ht="12.75">
      <c r="A10" s="12" t="s">
        <v>9</v>
      </c>
      <c r="B10" s="14">
        <f t="shared" si="0"/>
        <v>7.159624413145541</v>
      </c>
      <c r="C10" s="14">
        <f t="shared" si="0"/>
        <v>4.457041235967544</v>
      </c>
      <c r="D10" s="15">
        <f t="shared" si="1"/>
        <v>-2.7025831771779965</v>
      </c>
    </row>
    <row r="11" spans="1:4" ht="12.75">
      <c r="A11" s="12" t="s">
        <v>10</v>
      </c>
      <c r="B11" s="14">
        <f t="shared" si="0"/>
        <v>4.1000000000000005</v>
      </c>
      <c r="C11" s="14">
        <v>2.3</v>
      </c>
      <c r="D11" s="15">
        <f t="shared" si="1"/>
        <v>-1.8000000000000007</v>
      </c>
    </row>
    <row r="12" spans="1:4" ht="12.75">
      <c r="A12" s="8" t="s">
        <v>11</v>
      </c>
      <c r="B12" s="16">
        <f t="shared" si="0"/>
        <v>7.91343868637921</v>
      </c>
      <c r="C12" s="17">
        <f>C23/C34*100</f>
        <v>4.444185654279542</v>
      </c>
      <c r="D12" s="18">
        <f t="shared" si="1"/>
        <v>-3.469253032099668</v>
      </c>
    </row>
    <row r="13" spans="1:4" ht="12.75">
      <c r="A13" s="19"/>
      <c r="B13" s="6"/>
      <c r="C13" s="6"/>
      <c r="D13" s="7"/>
    </row>
    <row r="14" spans="1:4" ht="12.75">
      <c r="A14" s="8" t="s">
        <v>12</v>
      </c>
      <c r="B14" s="10"/>
      <c r="C14" s="10"/>
      <c r="D14" s="11"/>
    </row>
    <row r="15" spans="1:4" ht="12.75">
      <c r="A15" s="12"/>
      <c r="B15" s="10">
        <f>B4</f>
        <v>2006</v>
      </c>
      <c r="C15" s="10">
        <f>C4</f>
        <v>2007</v>
      </c>
      <c r="D15" s="13" t="s">
        <v>3</v>
      </c>
    </row>
    <row r="16" spans="1:4" ht="12.75">
      <c r="A16" s="12" t="s">
        <v>4</v>
      </c>
      <c r="B16" s="20">
        <v>288</v>
      </c>
      <c r="C16" s="21">
        <v>117</v>
      </c>
      <c r="D16" s="22">
        <f>C16-B16</f>
        <v>-171</v>
      </c>
    </row>
    <row r="17" spans="1:4" ht="12.75">
      <c r="A17" s="12" t="s">
        <v>5</v>
      </c>
      <c r="B17" s="20">
        <v>539</v>
      </c>
      <c r="C17" s="21">
        <v>189</v>
      </c>
      <c r="D17" s="22">
        <f aca="true" t="shared" si="2" ref="D17:D23">C17-B17</f>
        <v>-350</v>
      </c>
    </row>
    <row r="18" spans="1:10" ht="12.75">
      <c r="A18" s="12" t="s">
        <v>6</v>
      </c>
      <c r="B18" s="20">
        <v>5249</v>
      </c>
      <c r="C18" s="21">
        <v>2848</v>
      </c>
      <c r="D18" s="22">
        <f t="shared" si="2"/>
        <v>-2401</v>
      </c>
      <c r="G18" s="21"/>
      <c r="I18" s="21"/>
      <c r="J18" s="20"/>
    </row>
    <row r="19" spans="1:9" ht="12.75">
      <c r="A19" s="12" t="s">
        <v>7</v>
      </c>
      <c r="B19" s="20">
        <v>2018</v>
      </c>
      <c r="C19" s="21">
        <v>1106</v>
      </c>
      <c r="D19" s="22">
        <f t="shared" si="2"/>
        <v>-912</v>
      </c>
      <c r="G19" s="21"/>
      <c r="I19" s="21"/>
    </row>
    <row r="20" spans="1:10" ht="12.75">
      <c r="A20" s="12" t="s">
        <v>8</v>
      </c>
      <c r="B20" s="20">
        <v>1388</v>
      </c>
      <c r="C20" s="21">
        <v>815</v>
      </c>
      <c r="D20" s="22">
        <f t="shared" si="2"/>
        <v>-573</v>
      </c>
      <c r="E20" s="21"/>
      <c r="F20" s="21"/>
      <c r="J20" s="20"/>
    </row>
    <row r="21" spans="1:6" ht="12.75">
      <c r="A21" s="12" t="s">
        <v>9</v>
      </c>
      <c r="B21" s="23">
        <v>671</v>
      </c>
      <c r="C21" s="24">
        <v>401</v>
      </c>
      <c r="D21" s="22">
        <f t="shared" si="2"/>
        <v>-270</v>
      </c>
      <c r="F21" s="21"/>
    </row>
    <row r="22" spans="1:4" ht="12.75">
      <c r="A22" s="12" t="s">
        <v>10</v>
      </c>
      <c r="B22" s="25">
        <v>102.5</v>
      </c>
      <c r="C22" s="26">
        <f>(C33/100)*C11</f>
        <v>57.49999999999999</v>
      </c>
      <c r="D22" s="22">
        <f t="shared" si="2"/>
        <v>-45.00000000000001</v>
      </c>
    </row>
    <row r="23" spans="1:9" ht="12.75">
      <c r="A23" s="8" t="s">
        <v>11</v>
      </c>
      <c r="B23" s="27">
        <f>SUM(B16:B22)</f>
        <v>10255.5</v>
      </c>
      <c r="C23" s="27">
        <f>SUM(C16:C22)</f>
        <v>5533.5</v>
      </c>
      <c r="D23" s="28">
        <f t="shared" si="2"/>
        <v>-4722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13</v>
      </c>
      <c r="B25" s="10"/>
      <c r="C25" s="10"/>
      <c r="D25" s="11"/>
    </row>
    <row r="26" spans="1:4" ht="12.75">
      <c r="A26" s="12"/>
      <c r="B26" s="10">
        <f>B4</f>
        <v>2006</v>
      </c>
      <c r="C26" s="10">
        <f>C4</f>
        <v>2007</v>
      </c>
      <c r="D26" s="13" t="s">
        <v>3</v>
      </c>
    </row>
    <row r="27" spans="1:9" ht="12.75">
      <c r="A27" s="12" t="s">
        <v>4</v>
      </c>
      <c r="B27" s="29">
        <v>7293</v>
      </c>
      <c r="C27" s="21">
        <v>7107</v>
      </c>
      <c r="D27" s="22">
        <f aca="true" t="shared" si="3" ref="D27:D34">C27-B27</f>
        <v>-186</v>
      </c>
      <c r="G27" s="21"/>
      <c r="I27" s="21"/>
    </row>
    <row r="28" spans="1:9" ht="12.75">
      <c r="A28" s="12" t="s">
        <v>5</v>
      </c>
      <c r="B28" s="29">
        <v>23137</v>
      </c>
      <c r="C28" s="21">
        <v>22578</v>
      </c>
      <c r="D28" s="22">
        <f t="shared" si="3"/>
        <v>-559</v>
      </c>
      <c r="G28" s="21"/>
      <c r="I28" s="21"/>
    </row>
    <row r="29" spans="1:10" ht="12.75">
      <c r="A29" s="12" t="s">
        <v>6</v>
      </c>
      <c r="B29" s="20">
        <v>29397</v>
      </c>
      <c r="C29" s="21">
        <v>28217</v>
      </c>
      <c r="D29" s="22">
        <f t="shared" si="3"/>
        <v>-1180</v>
      </c>
      <c r="G29" s="21"/>
      <c r="I29" s="21"/>
      <c r="J29" s="29"/>
    </row>
    <row r="30" spans="1:9" ht="12.75">
      <c r="A30" s="12" t="s">
        <v>7</v>
      </c>
      <c r="B30" s="29">
        <v>48986</v>
      </c>
      <c r="C30" s="21">
        <v>46494</v>
      </c>
      <c r="D30" s="22">
        <f t="shared" si="3"/>
        <v>-2492</v>
      </c>
      <c r="G30" s="21"/>
      <c r="I30" s="21"/>
    </row>
    <row r="31" spans="1:10" ht="12.75">
      <c r="A31" s="12" t="s">
        <v>8</v>
      </c>
      <c r="B31" s="20">
        <v>8911</v>
      </c>
      <c r="C31" s="21">
        <v>8618</v>
      </c>
      <c r="D31" s="22">
        <f t="shared" si="3"/>
        <v>-293</v>
      </c>
      <c r="E31" s="21"/>
      <c r="F31" s="21"/>
      <c r="G31" s="21"/>
      <c r="I31" s="21"/>
      <c r="J31" s="29"/>
    </row>
    <row r="32" spans="1:9" ht="12.75">
      <c r="A32" s="12" t="s">
        <v>9</v>
      </c>
      <c r="B32" s="29">
        <v>9372</v>
      </c>
      <c r="C32" s="21">
        <v>8997</v>
      </c>
      <c r="D32" s="22">
        <f t="shared" si="3"/>
        <v>-375</v>
      </c>
      <c r="G32" s="21"/>
      <c r="I32" s="21"/>
    </row>
    <row r="33" spans="1:9" ht="12.75">
      <c r="A33" s="12" t="s">
        <v>10</v>
      </c>
      <c r="B33" s="29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11</v>
      </c>
      <c r="B34" s="27">
        <f>SUM(B27:B33)</f>
        <v>129596</v>
      </c>
      <c r="C34" s="27">
        <f>SUM(C27:C33)</f>
        <v>124511</v>
      </c>
      <c r="D34" s="28">
        <f t="shared" si="3"/>
        <v>-5085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14</v>
      </c>
    </row>
    <row r="37" ht="12.75">
      <c r="A37" s="32" t="s">
        <v>15</v>
      </c>
    </row>
    <row r="38" ht="12.75">
      <c r="A38" s="32"/>
    </row>
    <row r="39" ht="12.75">
      <c r="A39" s="32" t="s">
        <v>16</v>
      </c>
    </row>
    <row r="40" ht="12.75">
      <c r="A40" t="s">
        <v>55</v>
      </c>
    </row>
    <row r="41" ht="12.75">
      <c r="A41" s="32" t="s">
        <v>56</v>
      </c>
    </row>
    <row r="45" ht="12.75">
      <c r="A45" t="s">
        <v>18</v>
      </c>
    </row>
    <row r="46" ht="12.75">
      <c r="A46" t="s">
        <v>19</v>
      </c>
    </row>
    <row r="47" ht="12.75"/>
    <row r="48" spans="1:3" ht="12.75">
      <c r="A48" t="s">
        <v>57</v>
      </c>
      <c r="B48">
        <v>2007</v>
      </c>
      <c r="C48" t="s">
        <v>21</v>
      </c>
    </row>
    <row r="49" ht="13.5" thickBot="1"/>
    <row r="50" spans="1:16" s="39" customFormat="1" ht="12.75">
      <c r="A50" s="33">
        <v>2007</v>
      </c>
      <c r="B50" s="34" t="str">
        <f>A48</f>
        <v>UGE 3</v>
      </c>
      <c r="C50" s="35"/>
      <c r="D50" s="36"/>
      <c r="E50" s="37" t="str">
        <f>B50</f>
        <v>UGE 3</v>
      </c>
      <c r="F50" s="35"/>
      <c r="G50" s="36"/>
      <c r="H50" s="35" t="str">
        <f>B50</f>
        <v>UGE 3</v>
      </c>
      <c r="I50" s="35"/>
      <c r="J50" s="36"/>
      <c r="K50" s="35" t="str">
        <f>B50</f>
        <v>UGE 3</v>
      </c>
      <c r="L50" s="35"/>
      <c r="M50" s="36"/>
      <c r="N50" s="35" t="str">
        <f>B50</f>
        <v>UGE 3</v>
      </c>
      <c r="O50" s="35"/>
      <c r="P50" s="38"/>
    </row>
    <row r="51" spans="1:16" ht="12.75">
      <c r="A51" s="40"/>
      <c r="B51" s="41" t="s">
        <v>7</v>
      </c>
      <c r="C51" s="42"/>
      <c r="D51" s="42"/>
      <c r="E51" s="43" t="s">
        <v>9</v>
      </c>
      <c r="F51" s="42"/>
      <c r="G51" s="42"/>
      <c r="H51" s="43" t="s">
        <v>4</v>
      </c>
      <c r="I51" s="42"/>
      <c r="J51" s="42"/>
      <c r="K51" s="43" t="s">
        <v>22</v>
      </c>
      <c r="L51" s="42"/>
      <c r="M51" s="42"/>
      <c r="N51" s="43" t="s">
        <v>11</v>
      </c>
      <c r="O51" s="42"/>
      <c r="P51" s="44"/>
    </row>
    <row r="52" spans="1:16" ht="13.5" thickBot="1">
      <c r="A52" s="45" t="s">
        <v>23</v>
      </c>
      <c r="B52" s="46" t="s">
        <v>24</v>
      </c>
      <c r="C52" s="47" t="s">
        <v>25</v>
      </c>
      <c r="D52" s="48" t="s">
        <v>26</v>
      </c>
      <c r="E52" s="47" t="s">
        <v>24</v>
      </c>
      <c r="F52" s="47" t="s">
        <v>25</v>
      </c>
      <c r="G52" s="48" t="s">
        <v>26</v>
      </c>
      <c r="H52" s="47" t="s">
        <v>24</v>
      </c>
      <c r="I52" s="47" t="s">
        <v>25</v>
      </c>
      <c r="J52" s="48" t="s">
        <v>26</v>
      </c>
      <c r="K52" s="47" t="s">
        <v>24</v>
      </c>
      <c r="L52" s="47" t="s">
        <v>25</v>
      </c>
      <c r="M52" s="48" t="s">
        <v>26</v>
      </c>
      <c r="N52" s="47" t="s">
        <v>24</v>
      </c>
      <c r="O52" s="47" t="s">
        <v>25</v>
      </c>
      <c r="P52" s="49" t="s">
        <v>26</v>
      </c>
    </row>
    <row r="53" spans="1:16" ht="12.75">
      <c r="A53" s="40" t="s">
        <v>27</v>
      </c>
      <c r="B53" s="50">
        <f>C53/D53*100</f>
        <v>3.3454023955170373</v>
      </c>
      <c r="C53" s="51">
        <v>102.13513513513516</v>
      </c>
      <c r="D53" s="52">
        <v>3053</v>
      </c>
      <c r="E53" s="50">
        <f>F53/G53*100</f>
        <v>4.992934526613283</v>
      </c>
      <c r="F53" s="51">
        <v>106</v>
      </c>
      <c r="G53" s="52">
        <v>2123</v>
      </c>
      <c r="H53" s="50">
        <f>I53/J53*100</f>
        <v>2.3743016759776534</v>
      </c>
      <c r="I53" s="51">
        <v>51</v>
      </c>
      <c r="J53" s="52">
        <v>2148</v>
      </c>
      <c r="K53" s="50">
        <f>L53/M53*100</f>
        <v>1.628603519281168</v>
      </c>
      <c r="L53" s="51">
        <v>87</v>
      </c>
      <c r="M53" s="53">
        <v>5342</v>
      </c>
      <c r="N53" s="50">
        <f>O53/P53*100</f>
        <v>2.7327896347318426</v>
      </c>
      <c r="O53" s="51">
        <f>L53+I53+F53+C53</f>
        <v>346.13513513513516</v>
      </c>
      <c r="P53" s="54">
        <f>M53+J53+G53+D53</f>
        <v>12666</v>
      </c>
    </row>
    <row r="54" spans="1:16" ht="12.75">
      <c r="A54" s="40" t="s">
        <v>28</v>
      </c>
      <c r="B54" s="50">
        <f aca="true" t="shared" si="4" ref="B54:B66">C54/D54*100</f>
        <v>1.3298330177311068</v>
      </c>
      <c r="C54" s="51">
        <v>41.75675675675676</v>
      </c>
      <c r="D54" s="52">
        <v>3140</v>
      </c>
      <c r="E54" s="50">
        <f aca="true" t="shared" si="5" ref="E54:E66">F54/G54*100</f>
        <v>5.172413793103448</v>
      </c>
      <c r="F54" s="51">
        <v>63</v>
      </c>
      <c r="G54" s="52">
        <v>1218</v>
      </c>
      <c r="H54" s="50">
        <f>I54/J54*100</f>
        <v>1.6885553470919326</v>
      </c>
      <c r="I54" s="51">
        <v>18</v>
      </c>
      <c r="J54" s="52">
        <v>1066</v>
      </c>
      <c r="K54" s="50">
        <f aca="true" t="shared" si="6" ref="K54:K66">L54/M54*100</f>
        <v>0.21413276231263384</v>
      </c>
      <c r="L54" s="51">
        <v>2</v>
      </c>
      <c r="M54" s="52">
        <v>934</v>
      </c>
      <c r="N54" s="50">
        <f aca="true" t="shared" si="7" ref="N54:N67">O54/P54*100</f>
        <v>1.9622012701597475</v>
      </c>
      <c r="O54" s="51">
        <f>L54+I54+F54+C54</f>
        <v>124.75675675675676</v>
      </c>
      <c r="P54" s="54">
        <f>M54+J54+G54+D54</f>
        <v>6358</v>
      </c>
    </row>
    <row r="55" spans="1:16" ht="12.75">
      <c r="A55" s="40" t="s">
        <v>29</v>
      </c>
      <c r="B55" s="50">
        <f t="shared" si="4"/>
        <v>2.348777348777348</v>
      </c>
      <c r="C55" s="51">
        <v>138.10810810810807</v>
      </c>
      <c r="D55" s="52">
        <v>5880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2.348777348777348</v>
      </c>
      <c r="O55" s="51">
        <f>F55+C55</f>
        <v>138.10810810810807</v>
      </c>
      <c r="P55" s="54">
        <f>G55+D55</f>
        <v>5880</v>
      </c>
    </row>
    <row r="56" spans="1:16" ht="12.75">
      <c r="A56" s="40" t="s">
        <v>30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0.47720042417815484</v>
      </c>
      <c r="L56">
        <v>9</v>
      </c>
      <c r="M56" s="52">
        <v>1886</v>
      </c>
      <c r="N56" s="50">
        <f t="shared" si="7"/>
        <v>0.47720042417815484</v>
      </c>
      <c r="O56" s="51">
        <f>L56+F56+C56</f>
        <v>9</v>
      </c>
      <c r="P56" s="54">
        <f>M56+G56+D56</f>
        <v>1886</v>
      </c>
    </row>
    <row r="57" spans="1:16" ht="12.75">
      <c r="A57" s="40" t="s">
        <v>31</v>
      </c>
      <c r="B57" s="50"/>
      <c r="C57" s="51"/>
      <c r="D57" s="52"/>
      <c r="E57" s="50">
        <f t="shared" si="5"/>
        <v>6.329113924050633</v>
      </c>
      <c r="F57" s="51">
        <v>30</v>
      </c>
      <c r="G57" s="52">
        <v>474</v>
      </c>
      <c r="H57" s="50">
        <f>I57/J57*100</f>
        <v>0.96</v>
      </c>
      <c r="I57" s="51">
        <v>6</v>
      </c>
      <c r="J57" s="52">
        <v>625</v>
      </c>
      <c r="K57" s="50">
        <f t="shared" si="6"/>
        <v>0.6261180679785331</v>
      </c>
      <c r="L57" s="51">
        <v>7</v>
      </c>
      <c r="M57" s="52">
        <v>1118</v>
      </c>
      <c r="N57" s="50">
        <f t="shared" si="7"/>
        <v>1.9395579612088407</v>
      </c>
      <c r="O57" s="51">
        <f aca="true" t="shared" si="8" ref="O57:P67">L57+I57+F57+C57</f>
        <v>43</v>
      </c>
      <c r="P57" s="54">
        <f t="shared" si="8"/>
        <v>2217</v>
      </c>
    </row>
    <row r="58" spans="1:16" ht="12.75">
      <c r="A58" s="40" t="s">
        <v>32</v>
      </c>
      <c r="B58" s="50">
        <f t="shared" si="4"/>
        <v>2.722430459656737</v>
      </c>
      <c r="C58" s="51">
        <v>11.18918918918919</v>
      </c>
      <c r="D58" s="52">
        <v>411</v>
      </c>
      <c r="E58" s="50"/>
      <c r="F58" s="51"/>
      <c r="G58" s="52"/>
      <c r="H58" s="50">
        <f>I58/J58*100</f>
        <v>2.7027027027027026</v>
      </c>
      <c r="I58" s="51">
        <v>2</v>
      </c>
      <c r="J58" s="52">
        <v>74</v>
      </c>
      <c r="K58" s="50">
        <f t="shared" si="6"/>
        <v>0.48543689320388345</v>
      </c>
      <c r="L58" s="51">
        <v>1</v>
      </c>
      <c r="M58" s="52">
        <v>206</v>
      </c>
      <c r="N58" s="50">
        <f t="shared" si="7"/>
        <v>2.0534282473500998</v>
      </c>
      <c r="O58" s="51">
        <f t="shared" si="8"/>
        <v>14.18918918918919</v>
      </c>
      <c r="P58" s="54">
        <f t="shared" si="8"/>
        <v>691</v>
      </c>
    </row>
    <row r="59" spans="1:16" ht="12.75">
      <c r="A59" s="40" t="s">
        <v>33</v>
      </c>
      <c r="B59" s="50">
        <f t="shared" si="4"/>
        <v>2.3829117579117582</v>
      </c>
      <c r="C59" s="51">
        <v>89.21621621621624</v>
      </c>
      <c r="D59" s="52">
        <v>3744</v>
      </c>
      <c r="E59" s="50">
        <f t="shared" si="5"/>
        <v>5.324074074074074</v>
      </c>
      <c r="F59" s="51">
        <v>46</v>
      </c>
      <c r="G59" s="52">
        <v>864</v>
      </c>
      <c r="H59" s="50">
        <f>I59/J59*100</f>
        <v>2.579666160849772</v>
      </c>
      <c r="I59" s="51">
        <v>17</v>
      </c>
      <c r="J59" s="52">
        <v>659</v>
      </c>
      <c r="K59" s="50">
        <f t="shared" si="6"/>
        <v>0.6820566631689402</v>
      </c>
      <c r="L59" s="51">
        <v>13</v>
      </c>
      <c r="M59" s="52">
        <v>1906</v>
      </c>
      <c r="N59" s="50">
        <f t="shared" si="7"/>
        <v>2.30330707118662</v>
      </c>
      <c r="O59" s="51">
        <f t="shared" si="8"/>
        <v>165.21621621621625</v>
      </c>
      <c r="P59" s="54">
        <f t="shared" si="8"/>
        <v>7173</v>
      </c>
    </row>
    <row r="60" spans="1:16" ht="12.75">
      <c r="A60" s="40" t="s">
        <v>34</v>
      </c>
      <c r="B60" s="50">
        <f t="shared" si="4"/>
        <v>2.8419206725298856</v>
      </c>
      <c r="C60" s="51">
        <v>114.75675675675677</v>
      </c>
      <c r="D60" s="52">
        <v>4038</v>
      </c>
      <c r="E60" s="50"/>
      <c r="F60" s="51"/>
      <c r="G60" s="52"/>
      <c r="H60" s="50"/>
      <c r="I60" s="51"/>
      <c r="J60" s="52"/>
      <c r="K60" s="50">
        <f t="shared" si="6"/>
        <v>0.4514672686230248</v>
      </c>
      <c r="L60" s="51">
        <v>4</v>
      </c>
      <c r="M60" s="52">
        <v>886</v>
      </c>
      <c r="N60" s="50">
        <f t="shared" si="7"/>
        <v>2.411794410169715</v>
      </c>
      <c r="O60" s="51">
        <f t="shared" si="8"/>
        <v>118.75675675675677</v>
      </c>
      <c r="P60" s="54">
        <f t="shared" si="8"/>
        <v>4924</v>
      </c>
    </row>
    <row r="61" spans="1:16" ht="12.75">
      <c r="A61" s="40" t="s">
        <v>35</v>
      </c>
      <c r="B61" s="50">
        <f t="shared" si="4"/>
        <v>1.169888948354295</v>
      </c>
      <c r="C61" s="51">
        <v>37.810810810810814</v>
      </c>
      <c r="D61" s="52">
        <v>3232</v>
      </c>
      <c r="E61" s="50">
        <f t="shared" si="5"/>
        <v>5.7053941908713695</v>
      </c>
      <c r="F61" s="51">
        <v>55</v>
      </c>
      <c r="G61" s="52">
        <v>964</v>
      </c>
      <c r="H61" s="50">
        <f>I61/J61*100</f>
        <v>0.4830917874396135</v>
      </c>
      <c r="I61" s="51">
        <v>2</v>
      </c>
      <c r="J61" s="52">
        <v>414</v>
      </c>
      <c r="K61" s="50">
        <f t="shared" si="6"/>
        <v>0.17094017094017094</v>
      </c>
      <c r="L61" s="51">
        <v>2</v>
      </c>
      <c r="M61" s="52">
        <v>1170</v>
      </c>
      <c r="N61" s="50">
        <f t="shared" si="7"/>
        <v>1.6749275226783877</v>
      </c>
      <c r="O61" s="51">
        <f t="shared" si="8"/>
        <v>96.8108108108108</v>
      </c>
      <c r="P61" s="54">
        <f t="shared" si="8"/>
        <v>5780</v>
      </c>
    </row>
    <row r="62" spans="1:16" ht="12.75">
      <c r="A62" s="40" t="s">
        <v>36</v>
      </c>
      <c r="B62" s="50"/>
      <c r="C62" s="51"/>
      <c r="D62" s="52"/>
      <c r="E62" s="50">
        <f t="shared" si="5"/>
        <v>1.768172888015717</v>
      </c>
      <c r="F62" s="51">
        <v>9</v>
      </c>
      <c r="G62" s="52">
        <v>509</v>
      </c>
      <c r="H62" s="50">
        <f>I62/J62*100</f>
        <v>0.2358490566037736</v>
      </c>
      <c r="I62" s="51">
        <v>1</v>
      </c>
      <c r="J62" s="52">
        <v>424</v>
      </c>
      <c r="K62" s="50">
        <f t="shared" si="6"/>
        <v>0.26666666666666666</v>
      </c>
      <c r="L62" s="51">
        <v>4</v>
      </c>
      <c r="M62" s="52">
        <v>1500</v>
      </c>
      <c r="N62" s="50">
        <f t="shared" si="7"/>
        <v>0.5754212905877518</v>
      </c>
      <c r="O62" s="51">
        <f t="shared" si="8"/>
        <v>14</v>
      </c>
      <c r="P62" s="54">
        <f t="shared" si="8"/>
        <v>2433</v>
      </c>
    </row>
    <row r="63" spans="1:16" ht="12.75">
      <c r="A63" s="40" t="s">
        <v>37</v>
      </c>
      <c r="B63" s="50">
        <f t="shared" si="4"/>
        <v>2.5987681531598934</v>
      </c>
      <c r="C63" s="51">
        <v>173.67567567567568</v>
      </c>
      <c r="D63" s="52">
        <v>6683</v>
      </c>
      <c r="E63" s="50">
        <f t="shared" si="5"/>
        <v>1.6216216216216217</v>
      </c>
      <c r="F63" s="51">
        <v>9</v>
      </c>
      <c r="G63" s="52">
        <v>555</v>
      </c>
      <c r="H63" s="50"/>
      <c r="I63" s="51"/>
      <c r="J63" s="52"/>
      <c r="K63" s="50">
        <f t="shared" si="6"/>
        <v>0.2352941176470588</v>
      </c>
      <c r="L63">
        <v>5</v>
      </c>
      <c r="M63" s="52">
        <v>2125</v>
      </c>
      <c r="N63" s="50">
        <f t="shared" si="7"/>
        <v>2.0044395565062016</v>
      </c>
      <c r="O63" s="51">
        <f t="shared" si="8"/>
        <v>187.67567567567568</v>
      </c>
      <c r="P63" s="54">
        <f t="shared" si="8"/>
        <v>9363</v>
      </c>
    </row>
    <row r="64" spans="1:16" ht="12.75">
      <c r="A64" s="40" t="s">
        <v>38</v>
      </c>
      <c r="B64" s="50">
        <f t="shared" si="4"/>
        <v>2.2006397478095594</v>
      </c>
      <c r="C64" s="51">
        <v>128.29729729729732</v>
      </c>
      <c r="D64" s="52">
        <v>5830</v>
      </c>
      <c r="E64" s="50">
        <f t="shared" si="5"/>
        <v>2.0779220779220777</v>
      </c>
      <c r="F64" s="51">
        <v>16</v>
      </c>
      <c r="G64" s="52">
        <v>770</v>
      </c>
      <c r="H64" s="50">
        <f>I64/J64*100</f>
        <v>0.8576329331046313</v>
      </c>
      <c r="I64" s="51">
        <v>5</v>
      </c>
      <c r="J64" s="52">
        <v>583</v>
      </c>
      <c r="K64" s="50">
        <f t="shared" si="6"/>
        <v>0.6242684354272338</v>
      </c>
      <c r="L64" s="51">
        <v>16</v>
      </c>
      <c r="M64" s="52">
        <v>2563</v>
      </c>
      <c r="N64" s="50">
        <f t="shared" si="7"/>
        <v>1.6960527118540667</v>
      </c>
      <c r="O64" s="51">
        <f t="shared" si="8"/>
        <v>165.29729729729732</v>
      </c>
      <c r="P64" s="54">
        <f t="shared" si="8"/>
        <v>9746</v>
      </c>
    </row>
    <row r="65" spans="1:16" ht="12.75">
      <c r="A65" s="40" t="s">
        <v>39</v>
      </c>
      <c r="B65" s="50">
        <f t="shared" si="4"/>
        <v>2.0072252381044375</v>
      </c>
      <c r="C65" s="51">
        <v>112.32432432432432</v>
      </c>
      <c r="D65" s="52">
        <v>5596</v>
      </c>
      <c r="E65" s="50">
        <f t="shared" si="5"/>
        <v>1.9047619047619049</v>
      </c>
      <c r="F65" s="51">
        <v>12</v>
      </c>
      <c r="G65" s="52">
        <v>630</v>
      </c>
      <c r="H65" s="50">
        <f>I65/J65*100</f>
        <v>0.2364066193853428</v>
      </c>
      <c r="I65" s="51">
        <v>1</v>
      </c>
      <c r="J65" s="52">
        <v>423</v>
      </c>
      <c r="K65" s="50">
        <f t="shared" si="6"/>
        <v>1.7142857142857144</v>
      </c>
      <c r="L65" s="51">
        <v>12</v>
      </c>
      <c r="M65" s="52">
        <v>700</v>
      </c>
      <c r="N65" s="50">
        <f t="shared" si="7"/>
        <v>1.8686123870502698</v>
      </c>
      <c r="O65" s="51">
        <f t="shared" si="8"/>
        <v>137.32432432432432</v>
      </c>
      <c r="P65" s="54">
        <f t="shared" si="8"/>
        <v>7349</v>
      </c>
    </row>
    <row r="66" spans="1:16" s="39" customFormat="1" ht="13.5" thickBot="1">
      <c r="A66" s="45" t="s">
        <v>40</v>
      </c>
      <c r="B66" s="50">
        <f t="shared" si="4"/>
        <v>3.209839673928072</v>
      </c>
      <c r="C66" s="51">
        <v>156.8648648648649</v>
      </c>
      <c r="D66" s="52">
        <v>4887</v>
      </c>
      <c r="E66" s="50">
        <f t="shared" si="5"/>
        <v>6.179775280898876</v>
      </c>
      <c r="F66" s="51">
        <v>55</v>
      </c>
      <c r="G66" s="52">
        <v>890</v>
      </c>
      <c r="H66" s="50">
        <f>I66/J66*100</f>
        <v>2.0260492040520983</v>
      </c>
      <c r="I66" s="51">
        <v>14</v>
      </c>
      <c r="J66" s="52">
        <v>691</v>
      </c>
      <c r="K66" s="50">
        <f t="shared" si="6"/>
        <v>1.2042818911685995</v>
      </c>
      <c r="L66" s="51">
        <v>27</v>
      </c>
      <c r="M66" s="52">
        <v>2242</v>
      </c>
      <c r="N66" s="50">
        <f t="shared" si="7"/>
        <v>2.903155738976635</v>
      </c>
      <c r="O66" s="51">
        <f t="shared" si="8"/>
        <v>252.8648648648649</v>
      </c>
      <c r="P66" s="54">
        <f t="shared" si="8"/>
        <v>8710</v>
      </c>
    </row>
    <row r="67" spans="1:16" ht="13.5" thickBot="1">
      <c r="A67" s="55" t="s">
        <v>41</v>
      </c>
      <c r="B67" s="56">
        <f>C67/D67*100</f>
        <v>2.379092216490591</v>
      </c>
      <c r="C67" s="57">
        <f>SUM(C53:C66)</f>
        <v>1106.1351351351354</v>
      </c>
      <c r="D67" s="58">
        <f>SUM(D53:D66)</f>
        <v>46494</v>
      </c>
      <c r="E67" s="59">
        <f>F67/G67*100</f>
        <v>4.457041235967544</v>
      </c>
      <c r="F67" s="57">
        <f>SUM(F53:F66)</f>
        <v>401</v>
      </c>
      <c r="G67" s="57">
        <f>SUM(G53:G66)</f>
        <v>8997</v>
      </c>
      <c r="H67" s="59">
        <f>I67/J67*100</f>
        <v>1.646264246517518</v>
      </c>
      <c r="I67" s="57">
        <f>SUM(I53:I66)</f>
        <v>117</v>
      </c>
      <c r="J67" s="57">
        <f>SUM(J53:J66)</f>
        <v>7107</v>
      </c>
      <c r="K67" s="60">
        <f>L67/M67*100</f>
        <v>0.837098060058464</v>
      </c>
      <c r="L67" s="57">
        <f>SUM(L53:L66)</f>
        <v>189</v>
      </c>
      <c r="M67" s="58">
        <f>SUM(M53:M66)</f>
        <v>22578</v>
      </c>
      <c r="N67" s="59">
        <f t="shared" si="7"/>
        <v>2.1286925133078984</v>
      </c>
      <c r="O67" s="57">
        <f t="shared" si="8"/>
        <v>1813.1351351351354</v>
      </c>
      <c r="P67" s="61">
        <f t="shared" si="8"/>
        <v>85176</v>
      </c>
    </row>
    <row r="68" ht="12.75">
      <c r="A68" t="s">
        <v>42</v>
      </c>
    </row>
    <row r="69" ht="12.75">
      <c r="A69" t="s">
        <v>43</v>
      </c>
    </row>
    <row r="70" ht="12.75">
      <c r="A70" s="63" t="s">
        <v>44</v>
      </c>
    </row>
    <row r="71" ht="12.75"/>
    <row r="72" ht="12.75">
      <c r="A72" t="s">
        <v>16</v>
      </c>
    </row>
    <row r="73" ht="12.75">
      <c r="A73" t="s">
        <v>55</v>
      </c>
    </row>
    <row r="74" ht="12.75">
      <c r="A74" t="s">
        <v>56</v>
      </c>
    </row>
    <row r="77" ht="13.5" thickBot="1"/>
    <row r="78" spans="1:4" ht="12.75">
      <c r="A78" s="34">
        <v>2007</v>
      </c>
      <c r="B78" s="64" t="s">
        <v>58</v>
      </c>
      <c r="C78" s="35"/>
      <c r="D78" s="38"/>
    </row>
    <row r="79" spans="1:4" ht="12.75">
      <c r="A79" s="41"/>
      <c r="B79" s="43" t="s">
        <v>45</v>
      </c>
      <c r="C79" s="42"/>
      <c r="D79" s="44"/>
    </row>
    <row r="80" spans="1:4" ht="13.5" thickBot="1">
      <c r="A80" s="65" t="s">
        <v>46</v>
      </c>
      <c r="B80" s="47" t="s">
        <v>24</v>
      </c>
      <c r="C80" s="47" t="s">
        <v>25</v>
      </c>
      <c r="D80" s="49" t="s">
        <v>26</v>
      </c>
    </row>
    <row r="81" spans="1:6" ht="12.75">
      <c r="A81" s="66" t="s">
        <v>47</v>
      </c>
      <c r="B81" s="50">
        <f aca="true" t="shared" si="9" ref="B81:B86">C81/D81*100</f>
        <v>9.604989604989605</v>
      </c>
      <c r="C81" s="51">
        <v>693</v>
      </c>
      <c r="D81" s="54">
        <v>7215</v>
      </c>
      <c r="E81" s="67"/>
      <c r="F81" s="67"/>
    </row>
    <row r="82" spans="1:6" ht="12.75">
      <c r="A82" s="66" t="s">
        <v>48</v>
      </c>
      <c r="B82" s="50">
        <f t="shared" si="9"/>
        <v>8.657630083078269</v>
      </c>
      <c r="C82" s="51">
        <v>594</v>
      </c>
      <c r="D82" s="54">
        <v>6861</v>
      </c>
      <c r="E82" s="67"/>
      <c r="F82" s="67"/>
    </row>
    <row r="83" spans="1:6" ht="12.75">
      <c r="A83" s="66" t="s">
        <v>49</v>
      </c>
      <c r="B83" s="50">
        <f t="shared" si="9"/>
        <v>9.892497712717292</v>
      </c>
      <c r="C83" s="51">
        <v>865</v>
      </c>
      <c r="D83" s="54">
        <v>8744</v>
      </c>
      <c r="E83" s="67"/>
      <c r="F83" s="67"/>
    </row>
    <row r="84" spans="1:6" ht="12.75">
      <c r="A84" s="66" t="s">
        <v>50</v>
      </c>
      <c r="B84" s="50">
        <f t="shared" si="9"/>
        <v>8.993351218943193</v>
      </c>
      <c r="C84" s="51">
        <v>771</v>
      </c>
      <c r="D84" s="54">
        <v>8573</v>
      </c>
      <c r="E84" s="67"/>
      <c r="F84" s="67"/>
    </row>
    <row r="85" spans="1:6" ht="13.5" thickBot="1">
      <c r="A85" s="66" t="s">
        <v>51</v>
      </c>
      <c r="B85" s="50">
        <f t="shared" si="9"/>
        <v>13.561190738699008</v>
      </c>
      <c r="C85" s="51">
        <v>738</v>
      </c>
      <c r="D85" s="54">
        <v>5442</v>
      </c>
      <c r="E85" s="67"/>
      <c r="F85" s="67"/>
    </row>
    <row r="86" spans="1:10" ht="13.5" thickBot="1">
      <c r="A86" s="68" t="s">
        <v>41</v>
      </c>
      <c r="B86" s="59">
        <f t="shared" si="9"/>
        <v>9.938916791095426</v>
      </c>
      <c r="C86" s="57">
        <f>SUM(C81:C85)</f>
        <v>3661</v>
      </c>
      <c r="D86" s="61">
        <f>SUM(D81:D85)</f>
        <v>36835</v>
      </c>
      <c r="E86" s="67"/>
      <c r="F86" s="67"/>
      <c r="G86" s="67"/>
      <c r="J86" s="67"/>
    </row>
    <row r="87" spans="1:8" ht="12.75">
      <c r="A87" t="s">
        <v>52</v>
      </c>
      <c r="H87" s="67"/>
    </row>
  </sheetData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20"/>
  <dimension ref="A1:P87"/>
  <sheetViews>
    <sheetView workbookViewId="0" topLeftCell="A19">
      <selection activeCell="F72" sqref="F72"/>
    </sheetView>
  </sheetViews>
  <sheetFormatPr defaultColWidth="9.140625" defaultRowHeight="12.75"/>
  <cols>
    <col min="1" max="1" width="22.5742187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142</v>
      </c>
      <c r="B1" s="2"/>
      <c r="C1" s="2"/>
      <c r="D1" s="3"/>
    </row>
    <row r="2" spans="1:4" ht="15.75">
      <c r="A2" s="5" t="s">
        <v>1</v>
      </c>
      <c r="B2" s="6"/>
      <c r="C2" s="6"/>
      <c r="D2" s="7"/>
    </row>
    <row r="3" spans="1:4" ht="12.75">
      <c r="A3" s="8" t="s">
        <v>2</v>
      </c>
      <c r="B3" s="9"/>
      <c r="C3" s="10"/>
      <c r="D3" s="11"/>
    </row>
    <row r="4" spans="1:4" ht="12.75">
      <c r="A4" s="12"/>
      <c r="B4" s="10">
        <v>2006</v>
      </c>
      <c r="C4" s="10">
        <v>2007</v>
      </c>
      <c r="D4" s="13" t="s">
        <v>3</v>
      </c>
    </row>
    <row r="5" spans="1:4" ht="12.75">
      <c r="A5" s="12" t="s">
        <v>4</v>
      </c>
      <c r="B5" s="14">
        <f aca="true" t="shared" si="0" ref="B5:C12">B16/B27*100</f>
        <v>1.1449315833566043</v>
      </c>
      <c r="C5" s="14">
        <f t="shared" si="0"/>
        <v>0.7092198581560284</v>
      </c>
      <c r="D5" s="15">
        <f aca="true" t="shared" si="1" ref="D5:D12">C5-B5</f>
        <v>-0.4357117252005759</v>
      </c>
    </row>
    <row r="6" spans="1:4" ht="12.75">
      <c r="A6" s="12" t="s">
        <v>5</v>
      </c>
      <c r="B6" s="14">
        <f t="shared" si="0"/>
        <v>0.938267274640477</v>
      </c>
      <c r="C6" s="14">
        <f t="shared" si="0"/>
        <v>0.5028735632183908</v>
      </c>
      <c r="D6" s="15">
        <f t="shared" si="1"/>
        <v>-0.43539371142208616</v>
      </c>
    </row>
    <row r="7" spans="1:4" ht="12.75">
      <c r="A7" s="12" t="s">
        <v>6</v>
      </c>
      <c r="B7" s="14">
        <f t="shared" si="0"/>
        <v>4.807825245403015</v>
      </c>
      <c r="C7" s="14">
        <f t="shared" si="0"/>
        <v>4.29315609843722</v>
      </c>
      <c r="D7" s="15">
        <f t="shared" si="1"/>
        <v>-0.5146691469657947</v>
      </c>
    </row>
    <row r="8" spans="1:4" ht="12.75">
      <c r="A8" s="12" t="s">
        <v>7</v>
      </c>
      <c r="B8" s="14">
        <f t="shared" si="0"/>
        <v>1.540314401622718</v>
      </c>
      <c r="C8" s="14">
        <f t="shared" si="0"/>
        <v>1.064324120992189</v>
      </c>
      <c r="D8" s="15">
        <f t="shared" si="1"/>
        <v>-0.47599028063052895</v>
      </c>
    </row>
    <row r="9" spans="1:4" ht="12.75">
      <c r="A9" s="12" t="s">
        <v>8</v>
      </c>
      <c r="B9" s="14">
        <f t="shared" si="0"/>
        <v>1.9093078758949882</v>
      </c>
      <c r="C9" s="14">
        <f t="shared" si="0"/>
        <v>3.0733137829912027</v>
      </c>
      <c r="D9" s="15">
        <f t="shared" si="1"/>
        <v>1.1640059070962145</v>
      </c>
    </row>
    <row r="10" spans="1:4" ht="12.75">
      <c r="A10" s="12" t="s">
        <v>9</v>
      </c>
      <c r="B10" s="14">
        <f t="shared" si="0"/>
        <v>1.155624036979969</v>
      </c>
      <c r="C10" s="14">
        <f t="shared" si="0"/>
        <v>1.154813629087583</v>
      </c>
      <c r="D10" s="15">
        <f t="shared" si="1"/>
        <v>-0.0008104078923860669</v>
      </c>
    </row>
    <row r="11" spans="1:4" ht="12.75">
      <c r="A11" s="12" t="s">
        <v>10</v>
      </c>
      <c r="B11" s="14">
        <f t="shared" si="0"/>
        <v>2.1</v>
      </c>
      <c r="C11" s="14">
        <v>1.3</v>
      </c>
      <c r="D11" s="15">
        <f t="shared" si="1"/>
        <v>-0.8</v>
      </c>
    </row>
    <row r="12" spans="1:4" ht="12.75">
      <c r="A12" s="8" t="s">
        <v>11</v>
      </c>
      <c r="B12" s="16">
        <f t="shared" si="0"/>
        <v>2.1652252892627257</v>
      </c>
      <c r="C12" s="17">
        <f>C23/C34*100</f>
        <v>1.8289237723241702</v>
      </c>
      <c r="D12" s="18">
        <f t="shared" si="1"/>
        <v>-0.3363015169385555</v>
      </c>
    </row>
    <row r="13" spans="1:4" ht="12.75">
      <c r="A13" s="19"/>
      <c r="B13" s="6"/>
      <c r="C13" s="6"/>
      <c r="D13" s="7"/>
    </row>
    <row r="14" spans="1:4" ht="12.75">
      <c r="A14" s="8" t="s">
        <v>12</v>
      </c>
      <c r="B14" s="10"/>
      <c r="C14" s="10"/>
      <c r="D14" s="11"/>
    </row>
    <row r="15" spans="1:4" ht="12.75">
      <c r="A15" s="12"/>
      <c r="B15" s="10">
        <f>B4</f>
        <v>2006</v>
      </c>
      <c r="C15" s="10">
        <f>C4</f>
        <v>2007</v>
      </c>
      <c r="D15" s="13" t="s">
        <v>3</v>
      </c>
    </row>
    <row r="16" spans="1:4" ht="12.75">
      <c r="A16" s="12" t="s">
        <v>4</v>
      </c>
      <c r="B16" s="20">
        <v>82</v>
      </c>
      <c r="C16" s="21">
        <v>50</v>
      </c>
      <c r="D16" s="22">
        <f>C16-B16</f>
        <v>-32</v>
      </c>
    </row>
    <row r="17" spans="1:4" ht="12.75">
      <c r="A17" s="12" t="s">
        <v>5</v>
      </c>
      <c r="B17" s="20">
        <v>214</v>
      </c>
      <c r="C17" s="21">
        <v>112</v>
      </c>
      <c r="D17" s="22">
        <f aca="true" t="shared" si="2" ref="D17:D23">C17-B17</f>
        <v>-102</v>
      </c>
    </row>
    <row r="18" spans="1:10" ht="12.75">
      <c r="A18" s="12" t="s">
        <v>6</v>
      </c>
      <c r="B18" s="20">
        <v>1391</v>
      </c>
      <c r="C18" s="21">
        <v>1195</v>
      </c>
      <c r="D18" s="22">
        <f t="shared" si="2"/>
        <v>-196</v>
      </c>
      <c r="G18" s="21"/>
      <c r="I18" s="21"/>
      <c r="J18" s="20"/>
    </row>
    <row r="19" spans="1:9" ht="12.75">
      <c r="A19" s="12" t="s">
        <v>7</v>
      </c>
      <c r="B19" s="20">
        <v>729</v>
      </c>
      <c r="C19" s="21">
        <v>481</v>
      </c>
      <c r="D19" s="22">
        <f t="shared" si="2"/>
        <v>-248</v>
      </c>
      <c r="G19" s="21"/>
      <c r="I19" s="21"/>
    </row>
    <row r="20" spans="1:10" ht="12.75">
      <c r="A20" s="12" t="s">
        <v>8</v>
      </c>
      <c r="B20" s="20">
        <v>168</v>
      </c>
      <c r="C20" s="21">
        <v>262</v>
      </c>
      <c r="D20" s="22">
        <f t="shared" si="2"/>
        <v>94</v>
      </c>
      <c r="E20" s="21"/>
      <c r="F20" s="21"/>
      <c r="J20" s="20"/>
    </row>
    <row r="21" spans="1:6" ht="12.75">
      <c r="A21" s="12" t="s">
        <v>9</v>
      </c>
      <c r="B21" s="23">
        <v>105</v>
      </c>
      <c r="C21" s="24">
        <v>101</v>
      </c>
      <c r="D21" s="22">
        <f t="shared" si="2"/>
        <v>-4</v>
      </c>
      <c r="F21" s="21"/>
    </row>
    <row r="22" spans="1:4" ht="12.75">
      <c r="A22" s="12" t="s">
        <v>10</v>
      </c>
      <c r="B22" s="25">
        <v>52.5</v>
      </c>
      <c r="C22" s="26">
        <f>C11*C33/100</f>
        <v>32.5</v>
      </c>
      <c r="D22" s="22">
        <f t="shared" si="2"/>
        <v>-20</v>
      </c>
    </row>
    <row r="23" spans="1:9" ht="12.75">
      <c r="A23" s="8" t="s">
        <v>11</v>
      </c>
      <c r="B23" s="27">
        <f>SUM(B16:B22)</f>
        <v>2741.5</v>
      </c>
      <c r="C23" s="27">
        <f>SUM(C16:C22)</f>
        <v>2233.5</v>
      </c>
      <c r="D23" s="28">
        <f t="shared" si="2"/>
        <v>-508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13</v>
      </c>
      <c r="B25" s="10"/>
      <c r="C25" s="10"/>
      <c r="D25" s="11"/>
    </row>
    <row r="26" spans="1:4" ht="12.75">
      <c r="A26" s="12"/>
      <c r="B26" s="10">
        <f>B4</f>
        <v>2006</v>
      </c>
      <c r="C26" s="10">
        <f>C4</f>
        <v>2007</v>
      </c>
      <c r="D26" s="13" t="s">
        <v>3</v>
      </c>
    </row>
    <row r="27" spans="1:9" ht="12.75">
      <c r="A27" s="12" t="s">
        <v>4</v>
      </c>
      <c r="B27" s="21">
        <v>7162</v>
      </c>
      <c r="C27" s="21">
        <v>7050</v>
      </c>
      <c r="D27" s="22">
        <f aca="true" t="shared" si="3" ref="D27:D34">C27-B27</f>
        <v>-112</v>
      </c>
      <c r="G27" s="21"/>
      <c r="I27" s="21"/>
    </row>
    <row r="28" spans="1:9" ht="12.75">
      <c r="A28" s="12" t="s">
        <v>5</v>
      </c>
      <c r="B28" s="21">
        <v>22808</v>
      </c>
      <c r="C28" s="21">
        <v>22272</v>
      </c>
      <c r="D28" s="22">
        <f t="shared" si="3"/>
        <v>-536</v>
      </c>
      <c r="G28" s="21"/>
      <c r="I28" s="21"/>
    </row>
    <row r="29" spans="1:10" ht="12.75">
      <c r="A29" s="12" t="s">
        <v>6</v>
      </c>
      <c r="B29" s="21">
        <v>28932</v>
      </c>
      <c r="C29" s="21">
        <v>27835</v>
      </c>
      <c r="D29" s="22">
        <f t="shared" si="3"/>
        <v>-1097</v>
      </c>
      <c r="G29" s="21"/>
      <c r="I29" s="21"/>
      <c r="J29" s="29"/>
    </row>
    <row r="30" spans="1:9" ht="12.75">
      <c r="A30" s="12" t="s">
        <v>7</v>
      </c>
      <c r="B30" s="21">
        <v>47328</v>
      </c>
      <c r="C30" s="21">
        <v>45193</v>
      </c>
      <c r="D30" s="22">
        <f t="shared" si="3"/>
        <v>-2135</v>
      </c>
      <c r="G30" s="21"/>
      <c r="I30" s="21"/>
    </row>
    <row r="31" spans="1:10" ht="12.75">
      <c r="A31" s="12" t="s">
        <v>8</v>
      </c>
      <c r="B31" s="21">
        <v>8799</v>
      </c>
      <c r="C31" s="21">
        <v>8525</v>
      </c>
      <c r="D31" s="22">
        <f t="shared" si="3"/>
        <v>-274</v>
      </c>
      <c r="E31" s="21"/>
      <c r="F31" s="21"/>
      <c r="G31" s="21"/>
      <c r="I31" s="21"/>
      <c r="J31" s="29"/>
    </row>
    <row r="32" spans="1:9" ht="12.75">
      <c r="A32" s="12" t="s">
        <v>9</v>
      </c>
      <c r="B32" s="21">
        <v>9086</v>
      </c>
      <c r="C32" s="21">
        <v>8746</v>
      </c>
      <c r="D32" s="22">
        <f t="shared" si="3"/>
        <v>-340</v>
      </c>
      <c r="G32" s="21"/>
      <c r="I32" s="21"/>
    </row>
    <row r="33" spans="1:9" ht="12.75">
      <c r="A33" s="12" t="s">
        <v>10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11</v>
      </c>
      <c r="B34" s="27">
        <f>SUM(B27:B33)</f>
        <v>126615</v>
      </c>
      <c r="C34" s="27">
        <f>SUM(C27:C33)</f>
        <v>122121</v>
      </c>
      <c r="D34" s="28">
        <f t="shared" si="3"/>
        <v>-4494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14</v>
      </c>
    </row>
    <row r="37" ht="12.75">
      <c r="A37" s="32" t="s">
        <v>15</v>
      </c>
    </row>
    <row r="38" ht="12.75">
      <c r="A38" s="32"/>
    </row>
    <row r="39" ht="12.75">
      <c r="A39" s="32" t="s">
        <v>16</v>
      </c>
    </row>
    <row r="40" ht="12.75">
      <c r="A40" t="s">
        <v>143</v>
      </c>
    </row>
    <row r="41" ht="12.75">
      <c r="A41" s="32" t="s">
        <v>144</v>
      </c>
    </row>
    <row r="45" ht="12.75">
      <c r="A45" t="s">
        <v>18</v>
      </c>
    </row>
    <row r="46" ht="12.75">
      <c r="A46" t="s">
        <v>19</v>
      </c>
    </row>
    <row r="47" ht="12.75"/>
    <row r="48" spans="1:3" ht="12.75">
      <c r="A48" t="s">
        <v>145</v>
      </c>
      <c r="B48">
        <v>2007</v>
      </c>
      <c r="C48" t="s">
        <v>21</v>
      </c>
    </row>
    <row r="49" ht="13.5" thickBot="1"/>
    <row r="50" spans="1:16" s="39" customFormat="1" ht="12.75">
      <c r="A50" s="33">
        <v>2007</v>
      </c>
      <c r="B50" s="34" t="str">
        <f>A48</f>
        <v>UGE 39</v>
      </c>
      <c r="C50" s="35"/>
      <c r="D50" s="36"/>
      <c r="E50" s="37" t="str">
        <f>B50</f>
        <v>UGE 39</v>
      </c>
      <c r="F50" s="35"/>
      <c r="G50" s="36"/>
      <c r="H50" s="35" t="str">
        <f>B50</f>
        <v>UGE 39</v>
      </c>
      <c r="I50" s="35"/>
      <c r="J50" s="36"/>
      <c r="K50" s="35" t="str">
        <f>B50</f>
        <v>UGE 39</v>
      </c>
      <c r="L50" s="35"/>
      <c r="M50" s="36"/>
      <c r="N50" s="35" t="str">
        <f>B50</f>
        <v>UGE 39</v>
      </c>
      <c r="O50" s="35"/>
      <c r="P50" s="38"/>
    </row>
    <row r="51" spans="1:16" ht="12.75">
      <c r="A51" s="40"/>
      <c r="B51" s="41" t="s">
        <v>7</v>
      </c>
      <c r="C51" s="42"/>
      <c r="D51" s="42"/>
      <c r="E51" s="43" t="s">
        <v>9</v>
      </c>
      <c r="F51" s="42"/>
      <c r="G51" s="42"/>
      <c r="H51" s="43" t="s">
        <v>4</v>
      </c>
      <c r="I51" s="42"/>
      <c r="J51" s="42"/>
      <c r="K51" s="43" t="s">
        <v>22</v>
      </c>
      <c r="L51" s="42"/>
      <c r="M51" s="42"/>
      <c r="N51" s="43" t="s">
        <v>11</v>
      </c>
      <c r="O51" s="42"/>
      <c r="P51" s="44"/>
    </row>
    <row r="52" spans="1:16" ht="13.5" thickBot="1">
      <c r="A52" s="45" t="s">
        <v>23</v>
      </c>
      <c r="B52" s="46" t="s">
        <v>24</v>
      </c>
      <c r="C52" s="47" t="s">
        <v>25</v>
      </c>
      <c r="D52" s="48" t="s">
        <v>26</v>
      </c>
      <c r="E52" s="47" t="s">
        <v>24</v>
      </c>
      <c r="F52" s="47" t="s">
        <v>25</v>
      </c>
      <c r="G52" s="48" t="s">
        <v>26</v>
      </c>
      <c r="H52" s="47" t="s">
        <v>24</v>
      </c>
      <c r="I52" s="47" t="s">
        <v>25</v>
      </c>
      <c r="J52" s="48" t="s">
        <v>26</v>
      </c>
      <c r="K52" s="47" t="s">
        <v>24</v>
      </c>
      <c r="L52" s="47" t="s">
        <v>25</v>
      </c>
      <c r="M52" s="48" t="s">
        <v>26</v>
      </c>
      <c r="N52" s="47" t="s">
        <v>24</v>
      </c>
      <c r="O52" s="47" t="s">
        <v>25</v>
      </c>
      <c r="P52" s="49" t="s">
        <v>26</v>
      </c>
    </row>
    <row r="53" spans="1:16" ht="12.75">
      <c r="A53" s="40" t="s">
        <v>27</v>
      </c>
      <c r="B53" s="50">
        <f>C53/D53*100</f>
        <v>1.5805945419957743</v>
      </c>
      <c r="C53" s="51">
        <v>48.729729729729726</v>
      </c>
      <c r="D53" s="52">
        <v>3083</v>
      </c>
      <c r="E53" s="50">
        <f>F53/G53*100</f>
        <v>1.444223107569721</v>
      </c>
      <c r="F53" s="51">
        <v>29</v>
      </c>
      <c r="G53" s="52">
        <v>2008</v>
      </c>
      <c r="H53" s="50">
        <f>I53/J53*100</f>
        <v>0.6647673314339981</v>
      </c>
      <c r="I53" s="51">
        <v>14</v>
      </c>
      <c r="J53" s="52">
        <v>2106</v>
      </c>
      <c r="K53" s="50">
        <f>L53/M53*100</f>
        <v>0.9068107273779664</v>
      </c>
      <c r="L53" s="51">
        <v>47</v>
      </c>
      <c r="M53" s="53">
        <v>5183</v>
      </c>
      <c r="N53" s="50">
        <f>O53/P53*100</f>
        <v>1.1205955551674454</v>
      </c>
      <c r="O53" s="51">
        <f>L53+I53+F53+C53</f>
        <v>138.72972972972974</v>
      </c>
      <c r="P53" s="54">
        <f>M53+J53+G53+D53</f>
        <v>12380</v>
      </c>
    </row>
    <row r="54" spans="1:16" ht="12.75">
      <c r="A54" s="40" t="s">
        <v>28</v>
      </c>
      <c r="B54" s="50">
        <f aca="true" t="shared" si="4" ref="B54:B66">C54/D54*100</f>
        <v>0.7605682605682605</v>
      </c>
      <c r="C54" s="51">
        <v>23.72972972972973</v>
      </c>
      <c r="D54" s="52">
        <v>3120</v>
      </c>
      <c r="E54" s="50">
        <f aca="true" t="shared" si="5" ref="E54:E66">F54/G54*100</f>
        <v>1.4166666666666665</v>
      </c>
      <c r="F54" s="51">
        <v>17</v>
      </c>
      <c r="G54" s="52">
        <v>1200</v>
      </c>
      <c r="H54" s="50">
        <f>I54/J54*100</f>
        <v>0.4708097928436911</v>
      </c>
      <c r="I54" s="51">
        <v>5</v>
      </c>
      <c r="J54" s="52">
        <v>1062</v>
      </c>
      <c r="K54" s="50">
        <f aca="true" t="shared" si="6" ref="K54:K66">L54/M54*100</f>
        <v>0.2205071664829107</v>
      </c>
      <c r="L54" s="51">
        <v>2</v>
      </c>
      <c r="M54" s="52">
        <v>907</v>
      </c>
      <c r="N54" s="50">
        <f aca="true" t="shared" si="7" ref="N54:N67">O54/P54*100</f>
        <v>0.7589398907573498</v>
      </c>
      <c r="O54" s="51">
        <f>L54+I54+F54+C54</f>
        <v>47.729729729729726</v>
      </c>
      <c r="P54" s="54">
        <f>M54+J54+G54+D54</f>
        <v>6289</v>
      </c>
    </row>
    <row r="55" spans="1:16" ht="12.75">
      <c r="A55" s="40" t="s">
        <v>29</v>
      </c>
      <c r="B55" s="50">
        <f t="shared" si="4"/>
        <v>1.1275987066762823</v>
      </c>
      <c r="C55" s="51">
        <v>63.810810810810814</v>
      </c>
      <c r="D55" s="52">
        <v>5659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1.1275987066762823</v>
      </c>
      <c r="O55" s="51">
        <f>F55+C55</f>
        <v>63.810810810810814</v>
      </c>
      <c r="P55" s="54">
        <f>G55+D55</f>
        <v>5659</v>
      </c>
    </row>
    <row r="56" spans="1:16" ht="12.75">
      <c r="A56" s="40" t="s">
        <v>30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0.36610878661087864</v>
      </c>
      <c r="L56">
        <v>7</v>
      </c>
      <c r="M56" s="52">
        <v>1912</v>
      </c>
      <c r="N56" s="50">
        <f t="shared" si="7"/>
        <v>0.36610878661087864</v>
      </c>
      <c r="O56" s="51">
        <f>L56+F56+C56</f>
        <v>7</v>
      </c>
      <c r="P56" s="54">
        <f>M56+G56+D56</f>
        <v>1912</v>
      </c>
    </row>
    <row r="57" spans="1:16" ht="12.75">
      <c r="A57" s="40" t="s">
        <v>31</v>
      </c>
      <c r="B57" s="50"/>
      <c r="C57" s="51"/>
      <c r="D57" s="52"/>
      <c r="E57" s="50">
        <f t="shared" si="5"/>
        <v>2.3504273504273505</v>
      </c>
      <c r="F57" s="51">
        <v>11</v>
      </c>
      <c r="G57" s="52">
        <v>468</v>
      </c>
      <c r="H57" s="50">
        <f>I57/J57*100</f>
        <v>0.3189792663476874</v>
      </c>
      <c r="I57" s="51">
        <v>2</v>
      </c>
      <c r="J57" s="52">
        <v>627</v>
      </c>
      <c r="K57" s="50">
        <f t="shared" si="6"/>
        <v>0.7299270072992701</v>
      </c>
      <c r="L57" s="51">
        <v>8</v>
      </c>
      <c r="M57" s="52">
        <v>1096</v>
      </c>
      <c r="N57" s="50">
        <f t="shared" si="7"/>
        <v>0.9584664536741214</v>
      </c>
      <c r="O57" s="51">
        <f aca="true" t="shared" si="8" ref="O57:P67">L57+I57+F57+C57</f>
        <v>21</v>
      </c>
      <c r="P57" s="54">
        <f t="shared" si="8"/>
        <v>2191</v>
      </c>
    </row>
    <row r="58" spans="1:16" ht="12.75">
      <c r="A58" s="40" t="s">
        <v>32</v>
      </c>
      <c r="B58" s="50">
        <f t="shared" si="4"/>
        <v>2.2303857255313564</v>
      </c>
      <c r="C58" s="51">
        <v>9.18918918918919</v>
      </c>
      <c r="D58" s="52">
        <v>412</v>
      </c>
      <c r="E58" s="50"/>
      <c r="F58" s="51"/>
      <c r="G58" s="52"/>
      <c r="H58" s="50">
        <f>I58/J58*100</f>
        <v>1.3888888888888888</v>
      </c>
      <c r="I58" s="51">
        <v>1</v>
      </c>
      <c r="J58" s="52">
        <v>72</v>
      </c>
      <c r="K58" s="50">
        <f t="shared" si="6"/>
        <v>1.9138755980861244</v>
      </c>
      <c r="L58" s="51">
        <v>4</v>
      </c>
      <c r="M58" s="52">
        <v>209</v>
      </c>
      <c r="N58" s="50">
        <f t="shared" si="7"/>
        <v>2.0475020475020473</v>
      </c>
      <c r="O58" s="51">
        <f t="shared" si="8"/>
        <v>14.18918918918919</v>
      </c>
      <c r="P58" s="54">
        <f t="shared" si="8"/>
        <v>693</v>
      </c>
    </row>
    <row r="59" spans="1:16" ht="12.75">
      <c r="A59" s="40" t="s">
        <v>33</v>
      </c>
      <c r="B59" s="50">
        <f t="shared" si="4"/>
        <v>0.9055636949943678</v>
      </c>
      <c r="C59" s="51">
        <v>33.24324324324324</v>
      </c>
      <c r="D59" s="52">
        <v>3671</v>
      </c>
      <c r="E59" s="50">
        <f t="shared" si="5"/>
        <v>0.9603841536614646</v>
      </c>
      <c r="F59" s="51">
        <v>8</v>
      </c>
      <c r="G59" s="52">
        <v>833</v>
      </c>
      <c r="H59" s="50">
        <f>I59/J59*100</f>
        <v>0.7518796992481203</v>
      </c>
      <c r="I59" s="51">
        <v>5</v>
      </c>
      <c r="J59" s="52">
        <v>665</v>
      </c>
      <c r="K59" s="50">
        <f t="shared" si="6"/>
        <v>0.5708354955889984</v>
      </c>
      <c r="L59" s="51">
        <v>11</v>
      </c>
      <c r="M59" s="52">
        <v>1927</v>
      </c>
      <c r="N59" s="50">
        <f t="shared" si="7"/>
        <v>0.8066973399555135</v>
      </c>
      <c r="O59" s="51">
        <f t="shared" si="8"/>
        <v>57.24324324324324</v>
      </c>
      <c r="P59" s="54">
        <f t="shared" si="8"/>
        <v>7096</v>
      </c>
    </row>
    <row r="60" spans="1:16" ht="12.75">
      <c r="A60" s="40" t="s">
        <v>34</v>
      </c>
      <c r="B60" s="50">
        <f t="shared" si="4"/>
        <v>1.3888383400906965</v>
      </c>
      <c r="C60" s="51">
        <v>51.56756756756756</v>
      </c>
      <c r="D60" s="52">
        <v>3713</v>
      </c>
      <c r="E60" s="50"/>
      <c r="F60" s="51"/>
      <c r="G60" s="52"/>
      <c r="H60" s="50"/>
      <c r="I60" s="51"/>
      <c r="J60" s="52"/>
      <c r="K60" s="50">
        <f t="shared" si="6"/>
        <v>0.11682242990654204</v>
      </c>
      <c r="L60" s="51">
        <v>1</v>
      </c>
      <c r="M60" s="52">
        <v>856</v>
      </c>
      <c r="N60" s="50">
        <f t="shared" si="7"/>
        <v>1.1505267578806644</v>
      </c>
      <c r="O60" s="51">
        <f t="shared" si="8"/>
        <v>52.56756756756756</v>
      </c>
      <c r="P60" s="54">
        <f t="shared" si="8"/>
        <v>4569</v>
      </c>
    </row>
    <row r="61" spans="1:16" ht="12.75">
      <c r="A61" s="40" t="s">
        <v>35</v>
      </c>
      <c r="B61" s="50">
        <f t="shared" si="4"/>
        <v>0.800331288136166</v>
      </c>
      <c r="C61" s="51">
        <v>25.594594594594593</v>
      </c>
      <c r="D61" s="52">
        <v>3198</v>
      </c>
      <c r="E61" s="50">
        <f t="shared" si="5"/>
        <v>1.3555787278415017</v>
      </c>
      <c r="F61" s="51">
        <v>13</v>
      </c>
      <c r="G61" s="52">
        <v>959</v>
      </c>
      <c r="H61" s="50">
        <f>I61/J61*100</f>
        <v>0.24937655860349126</v>
      </c>
      <c r="I61" s="51">
        <v>1</v>
      </c>
      <c r="J61" s="52">
        <v>401</v>
      </c>
      <c r="K61" s="50">
        <f t="shared" si="6"/>
        <v>0.08688097306689835</v>
      </c>
      <c r="L61" s="51">
        <v>1</v>
      </c>
      <c r="M61" s="52">
        <v>1151</v>
      </c>
      <c r="N61" s="50">
        <f t="shared" si="7"/>
        <v>0.7110631388088036</v>
      </c>
      <c r="O61" s="51">
        <f t="shared" si="8"/>
        <v>40.5945945945946</v>
      </c>
      <c r="P61" s="54">
        <f t="shared" si="8"/>
        <v>5709</v>
      </c>
    </row>
    <row r="62" spans="1:16" ht="12.75">
      <c r="A62" s="40" t="s">
        <v>36</v>
      </c>
      <c r="B62" s="50"/>
      <c r="C62" s="51"/>
      <c r="D62" s="52"/>
      <c r="E62" s="50">
        <f t="shared" si="5"/>
        <v>0</v>
      </c>
      <c r="F62" s="51">
        <v>0</v>
      </c>
      <c r="G62" s="52">
        <v>511</v>
      </c>
      <c r="H62" s="50">
        <f>I62/J62*100</f>
        <v>0.23696682464454977</v>
      </c>
      <c r="I62" s="51">
        <v>1</v>
      </c>
      <c r="J62" s="52">
        <v>422</v>
      </c>
      <c r="K62" s="50">
        <f t="shared" si="6"/>
        <v>0.7513661202185792</v>
      </c>
      <c r="L62" s="51">
        <v>11</v>
      </c>
      <c r="M62" s="52">
        <v>1464</v>
      </c>
      <c r="N62" s="50">
        <f t="shared" si="7"/>
        <v>0.5006257822277848</v>
      </c>
      <c r="O62" s="51">
        <f t="shared" si="8"/>
        <v>12</v>
      </c>
      <c r="P62" s="54">
        <f t="shared" si="8"/>
        <v>2397</v>
      </c>
    </row>
    <row r="63" spans="1:16" ht="12.75">
      <c r="A63" s="40" t="s">
        <v>37</v>
      </c>
      <c r="B63" s="50">
        <f t="shared" si="4"/>
        <v>0.7820977246548587</v>
      </c>
      <c r="C63" s="51">
        <v>50.64864864864865</v>
      </c>
      <c r="D63" s="52">
        <v>6476</v>
      </c>
      <c r="E63" s="50">
        <f t="shared" si="5"/>
        <v>1.3435700575815739</v>
      </c>
      <c r="F63" s="51">
        <v>7</v>
      </c>
      <c r="G63" s="52">
        <v>521</v>
      </c>
      <c r="H63" s="50"/>
      <c r="I63" s="51"/>
      <c r="J63" s="52"/>
      <c r="K63" s="50">
        <f t="shared" si="6"/>
        <v>0</v>
      </c>
      <c r="L63" s="51">
        <v>0</v>
      </c>
      <c r="M63" s="52">
        <v>2104</v>
      </c>
      <c r="N63" s="50">
        <f t="shared" si="7"/>
        <v>0.6334320255867338</v>
      </c>
      <c r="O63" s="51">
        <f t="shared" si="8"/>
        <v>57.64864864864865</v>
      </c>
      <c r="P63" s="54">
        <f t="shared" si="8"/>
        <v>9101</v>
      </c>
    </row>
    <row r="64" spans="1:16" ht="12.75">
      <c r="A64" s="40" t="s">
        <v>38</v>
      </c>
      <c r="B64" s="50">
        <f t="shared" si="4"/>
        <v>1.0682133209701914</v>
      </c>
      <c r="C64" s="51">
        <v>61.02702702702703</v>
      </c>
      <c r="D64" s="52">
        <v>5713</v>
      </c>
      <c r="E64" s="50">
        <f t="shared" si="5"/>
        <v>0.3901170351105332</v>
      </c>
      <c r="F64" s="51">
        <v>3</v>
      </c>
      <c r="G64" s="52">
        <v>769</v>
      </c>
      <c r="H64" s="50">
        <f>I64/J64*100</f>
        <v>0.35149384885764495</v>
      </c>
      <c r="I64" s="51">
        <v>2</v>
      </c>
      <c r="J64" s="52">
        <v>569</v>
      </c>
      <c r="K64" s="50">
        <f t="shared" si="6"/>
        <v>0.19872813990461047</v>
      </c>
      <c r="L64" s="51">
        <v>5</v>
      </c>
      <c r="M64" s="52">
        <v>2516</v>
      </c>
      <c r="N64" s="50">
        <f t="shared" si="7"/>
        <v>0.7424169230378074</v>
      </c>
      <c r="O64" s="51">
        <f t="shared" si="8"/>
        <v>71.02702702702703</v>
      </c>
      <c r="P64" s="54">
        <f t="shared" si="8"/>
        <v>9567</v>
      </c>
    </row>
    <row r="65" spans="1:16" ht="12.75">
      <c r="A65" s="40" t="s">
        <v>39</v>
      </c>
      <c r="B65" s="50">
        <f t="shared" si="4"/>
        <v>0.8051578995615174</v>
      </c>
      <c r="C65" s="51">
        <v>42.729729729729726</v>
      </c>
      <c r="D65" s="52">
        <v>5307</v>
      </c>
      <c r="E65" s="50">
        <f t="shared" si="5"/>
        <v>0.48543689320388345</v>
      </c>
      <c r="F65" s="51">
        <v>3</v>
      </c>
      <c r="G65" s="52">
        <v>618</v>
      </c>
      <c r="H65" s="50">
        <f>I65/J65*100</f>
        <v>0</v>
      </c>
      <c r="I65" s="51">
        <v>0</v>
      </c>
      <c r="J65" s="52">
        <v>427</v>
      </c>
      <c r="K65" s="50">
        <f t="shared" si="6"/>
        <v>0.9790209790209791</v>
      </c>
      <c r="L65" s="51">
        <v>7</v>
      </c>
      <c r="M65" s="52">
        <v>715</v>
      </c>
      <c r="N65" s="50">
        <f t="shared" si="7"/>
        <v>0.7461402254100712</v>
      </c>
      <c r="O65" s="51">
        <f t="shared" si="8"/>
        <v>52.729729729729726</v>
      </c>
      <c r="P65" s="54">
        <f t="shared" si="8"/>
        <v>7067</v>
      </c>
    </row>
    <row r="66" spans="1:16" s="39" customFormat="1" ht="13.5" thickBot="1">
      <c r="A66" s="45" t="s">
        <v>40</v>
      </c>
      <c r="B66" s="50">
        <f t="shared" si="4"/>
        <v>1.4610561811553342</v>
      </c>
      <c r="C66" s="51">
        <v>70.72972972972973</v>
      </c>
      <c r="D66" s="52">
        <v>4841</v>
      </c>
      <c r="E66" s="50">
        <f t="shared" si="5"/>
        <v>1.1641443538998837</v>
      </c>
      <c r="F66" s="51">
        <v>10</v>
      </c>
      <c r="G66" s="52">
        <v>859</v>
      </c>
      <c r="H66" s="50">
        <f>I66/J66*100</f>
        <v>1.5736766809728182</v>
      </c>
      <c r="I66" s="51">
        <v>11</v>
      </c>
      <c r="J66" s="52">
        <v>699</v>
      </c>
      <c r="K66" s="50">
        <f t="shared" si="6"/>
        <v>0.35842293906810035</v>
      </c>
      <c r="L66" s="51">
        <v>8</v>
      </c>
      <c r="M66" s="52">
        <v>2232</v>
      </c>
      <c r="N66" s="50">
        <f t="shared" si="7"/>
        <v>1.1554829073077248</v>
      </c>
      <c r="O66" s="51">
        <f t="shared" si="8"/>
        <v>99.72972972972973</v>
      </c>
      <c r="P66" s="54">
        <f t="shared" si="8"/>
        <v>8631</v>
      </c>
    </row>
    <row r="67" spans="1:16" ht="13.5" thickBot="1">
      <c r="A67" s="55" t="s">
        <v>41</v>
      </c>
      <c r="B67" s="56">
        <f>C67/D67*100</f>
        <v>1.064324120992189</v>
      </c>
      <c r="C67" s="57">
        <f>SUM(C53:C66)</f>
        <v>481</v>
      </c>
      <c r="D67" s="58">
        <f>SUM(D53:D66)</f>
        <v>45193</v>
      </c>
      <c r="E67" s="59">
        <f>F67/G67*100</f>
        <v>1.154813629087583</v>
      </c>
      <c r="F67" s="57">
        <f>SUM(F53:F66)</f>
        <v>101</v>
      </c>
      <c r="G67" s="57">
        <f>SUM(G53:G66)</f>
        <v>8746</v>
      </c>
      <c r="H67" s="59">
        <f>I67/J67*100</f>
        <v>0.5957446808510638</v>
      </c>
      <c r="I67" s="57">
        <f>SUM(I53:I66)</f>
        <v>42</v>
      </c>
      <c r="J67" s="57">
        <f>SUM(J53:J66)</f>
        <v>7050</v>
      </c>
      <c r="K67" s="60">
        <f>L67/M67*100</f>
        <v>0.5028735632183908</v>
      </c>
      <c r="L67" s="57">
        <f>SUM(L53:L66)</f>
        <v>112</v>
      </c>
      <c r="M67" s="58">
        <f>SUM(M53:M66)</f>
        <v>22272</v>
      </c>
      <c r="N67" s="59">
        <f t="shared" si="7"/>
        <v>0.8839672836021667</v>
      </c>
      <c r="O67" s="57">
        <f t="shared" si="8"/>
        <v>736</v>
      </c>
      <c r="P67" s="61">
        <f t="shared" si="8"/>
        <v>83261</v>
      </c>
    </row>
    <row r="68" ht="12.75">
      <c r="A68" t="s">
        <v>42</v>
      </c>
    </row>
    <row r="69" ht="12.75">
      <c r="A69" t="s">
        <v>43</v>
      </c>
    </row>
    <row r="70" ht="12.75">
      <c r="A70" s="63" t="s">
        <v>44</v>
      </c>
    </row>
    <row r="71" ht="12.75"/>
    <row r="72" ht="12.75">
      <c r="A72" t="s">
        <v>16</v>
      </c>
    </row>
    <row r="73" ht="12.75">
      <c r="A73" t="s">
        <v>143</v>
      </c>
    </row>
    <row r="74" ht="12.75">
      <c r="A74" t="s">
        <v>146</v>
      </c>
    </row>
    <row r="77" ht="13.5" thickBot="1"/>
    <row r="78" spans="1:4" ht="12.75">
      <c r="A78" s="34">
        <v>2007</v>
      </c>
      <c r="B78" s="64" t="s">
        <v>147</v>
      </c>
      <c r="C78" s="35"/>
      <c r="D78" s="38"/>
    </row>
    <row r="79" spans="1:4" ht="12.75">
      <c r="A79" s="41"/>
      <c r="B79" s="43" t="s">
        <v>45</v>
      </c>
      <c r="C79" s="42"/>
      <c r="D79" s="44"/>
    </row>
    <row r="80" spans="1:4" ht="13.5" thickBot="1">
      <c r="A80" s="65" t="s">
        <v>46</v>
      </c>
      <c r="B80" s="47" t="s">
        <v>24</v>
      </c>
      <c r="C80" s="47" t="s">
        <v>25</v>
      </c>
      <c r="D80" s="49" t="s">
        <v>26</v>
      </c>
    </row>
    <row r="81" spans="1:6" ht="12.75">
      <c r="A81" s="66" t="s">
        <v>47</v>
      </c>
      <c r="B81" s="50">
        <f aca="true" t="shared" si="9" ref="B81:B86">C81/D81*100</f>
        <v>5.2549795168809155</v>
      </c>
      <c r="C81" s="51">
        <v>372</v>
      </c>
      <c r="D81" s="54">
        <v>7079</v>
      </c>
      <c r="E81" s="67"/>
      <c r="F81" s="67"/>
    </row>
    <row r="82" spans="1:6" ht="12.75">
      <c r="A82" s="66" t="s">
        <v>48</v>
      </c>
      <c r="B82" s="50">
        <f t="shared" si="9"/>
        <v>4.482086643681607</v>
      </c>
      <c r="C82" s="51">
        <v>299</v>
      </c>
      <c r="D82" s="54">
        <v>6671</v>
      </c>
      <c r="E82" s="67"/>
      <c r="F82" s="67"/>
    </row>
    <row r="83" spans="1:6" ht="12.75">
      <c r="A83" s="66" t="s">
        <v>49</v>
      </c>
      <c r="B83" s="50">
        <f t="shared" si="9"/>
        <v>3.132502572310506</v>
      </c>
      <c r="C83" s="51">
        <v>274</v>
      </c>
      <c r="D83" s="54">
        <v>8747</v>
      </c>
      <c r="E83" s="67"/>
      <c r="F83" s="67"/>
    </row>
    <row r="84" spans="1:6" ht="12.75">
      <c r="A84" s="66" t="s">
        <v>50</v>
      </c>
      <c r="B84" s="50">
        <f t="shared" si="9"/>
        <v>2.8614809623919646</v>
      </c>
      <c r="C84" s="51">
        <v>245</v>
      </c>
      <c r="D84" s="54">
        <v>8562</v>
      </c>
      <c r="E84" s="67"/>
      <c r="F84" s="67"/>
    </row>
    <row r="85" spans="1:6" ht="13.5" thickBot="1">
      <c r="A85" s="66" t="s">
        <v>51</v>
      </c>
      <c r="B85" s="50">
        <f t="shared" si="9"/>
        <v>5.036785512167516</v>
      </c>
      <c r="C85" s="51">
        <v>267</v>
      </c>
      <c r="D85" s="54">
        <v>5301</v>
      </c>
      <c r="E85" s="67"/>
      <c r="F85" s="67"/>
    </row>
    <row r="86" spans="1:10" ht="13.5" thickBot="1">
      <c r="A86" s="68" t="s">
        <v>41</v>
      </c>
      <c r="B86" s="59">
        <f t="shared" si="9"/>
        <v>4.007150715071507</v>
      </c>
      <c r="C86" s="57">
        <f>SUM(C81:C85)</f>
        <v>1457</v>
      </c>
      <c r="D86" s="61">
        <f>SUM(D81:D85)</f>
        <v>36360</v>
      </c>
      <c r="E86" s="67"/>
      <c r="F86" s="67"/>
      <c r="G86" s="67"/>
      <c r="J86" s="67"/>
    </row>
    <row r="87" spans="1:8" ht="12.75">
      <c r="A87" t="s">
        <v>52</v>
      </c>
      <c r="H87" s="67"/>
    </row>
  </sheetData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21"/>
  <dimension ref="A1:P85"/>
  <sheetViews>
    <sheetView workbookViewId="0" topLeftCell="A43">
      <selection activeCell="E66" sqref="E66"/>
    </sheetView>
  </sheetViews>
  <sheetFormatPr defaultColWidth="9.140625" defaultRowHeight="12.75"/>
  <cols>
    <col min="1" max="1" width="22.851562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148</v>
      </c>
      <c r="B1" s="2"/>
      <c r="C1" s="2"/>
      <c r="D1" s="3"/>
    </row>
    <row r="2" spans="1:4" ht="15.75">
      <c r="A2" s="5" t="s">
        <v>1</v>
      </c>
      <c r="B2" s="6"/>
      <c r="C2" s="6"/>
      <c r="D2" s="7"/>
    </row>
    <row r="3" spans="1:4" ht="12.75">
      <c r="A3" s="8" t="s">
        <v>2</v>
      </c>
      <c r="B3" s="9"/>
      <c r="C3" s="10"/>
      <c r="D3" s="11"/>
    </row>
    <row r="4" spans="1:4" ht="12.75">
      <c r="A4" s="12"/>
      <c r="B4" s="10">
        <v>2006</v>
      </c>
      <c r="C4" s="10">
        <v>2007</v>
      </c>
      <c r="D4" s="13" t="s">
        <v>3</v>
      </c>
    </row>
    <row r="5" spans="1:4" ht="12.75">
      <c r="A5" s="12" t="s">
        <v>4</v>
      </c>
      <c r="B5" s="14">
        <f aca="true" t="shared" si="0" ref="B5:C12">B16/B27*100</f>
        <v>1.050420168067227</v>
      </c>
      <c r="C5" s="14">
        <f t="shared" si="0"/>
        <v>0.5835468260745802</v>
      </c>
      <c r="D5" s="15">
        <f aca="true" t="shared" si="1" ref="D5:D12">C5-B5</f>
        <v>-0.46687334199264674</v>
      </c>
    </row>
    <row r="6" spans="1:4" ht="12.75">
      <c r="A6" s="12" t="s">
        <v>5</v>
      </c>
      <c r="B6" s="14">
        <f t="shared" si="0"/>
        <v>0.8304407047761326</v>
      </c>
      <c r="C6" s="14">
        <f t="shared" si="0"/>
        <v>0.4720798489344483</v>
      </c>
      <c r="D6" s="15">
        <f t="shared" si="1"/>
        <v>-0.3583608558416843</v>
      </c>
    </row>
    <row r="7" spans="1:4" ht="12.75">
      <c r="A7" s="12" t="s">
        <v>6</v>
      </c>
      <c r="B7" s="14">
        <f t="shared" si="0"/>
        <v>4.925068599169774</v>
      </c>
      <c r="C7" s="14">
        <f t="shared" si="0"/>
        <v>4.753330932661145</v>
      </c>
      <c r="D7" s="15">
        <f t="shared" si="1"/>
        <v>-0.17173766650862898</v>
      </c>
    </row>
    <row r="8" spans="1:4" ht="12.75">
      <c r="A8" s="12" t="s">
        <v>7</v>
      </c>
      <c r="B8" s="14">
        <f t="shared" si="0"/>
        <v>1.5237854037398169</v>
      </c>
      <c r="C8" s="14">
        <f t="shared" si="0"/>
        <v>1.1615068674645586</v>
      </c>
      <c r="D8" s="15">
        <f t="shared" si="1"/>
        <v>-0.3622785362752583</v>
      </c>
    </row>
    <row r="9" spans="1:4" ht="12.75">
      <c r="A9" s="12" t="s">
        <v>8</v>
      </c>
      <c r="B9" s="14">
        <f t="shared" si="0"/>
        <v>2.2443890274314215</v>
      </c>
      <c r="C9" s="14">
        <f t="shared" si="0"/>
        <v>3.3795594919007113</v>
      </c>
      <c r="D9" s="15">
        <f t="shared" si="1"/>
        <v>1.1351704644692897</v>
      </c>
    </row>
    <row r="10" spans="1:4" ht="12.75">
      <c r="A10" s="12" t="s">
        <v>9</v>
      </c>
      <c r="B10" s="14">
        <f t="shared" si="0"/>
        <v>1.154988450115499</v>
      </c>
      <c r="C10" s="14">
        <f t="shared" si="0"/>
        <v>1.1519160583941606</v>
      </c>
      <c r="D10" s="15">
        <f t="shared" si="1"/>
        <v>-0.003072391721338441</v>
      </c>
    </row>
    <row r="11" spans="1:4" ht="12.75">
      <c r="A11" s="12" t="s">
        <v>10</v>
      </c>
      <c r="B11" s="14">
        <f t="shared" si="0"/>
        <v>1.9</v>
      </c>
      <c r="C11" s="14">
        <v>1.2</v>
      </c>
      <c r="D11" s="15">
        <f t="shared" si="1"/>
        <v>-0.7</v>
      </c>
    </row>
    <row r="12" spans="1:4" ht="12.75">
      <c r="A12" s="8" t="s">
        <v>11</v>
      </c>
      <c r="B12" s="16">
        <f t="shared" si="0"/>
        <v>2.169758959720901</v>
      </c>
      <c r="C12" s="17">
        <f>C23/C34*100</f>
        <v>1.9750681410786346</v>
      </c>
      <c r="D12" s="18">
        <f t="shared" si="1"/>
        <v>-0.19469081864226623</v>
      </c>
    </row>
    <row r="13" spans="1:4" ht="12.75">
      <c r="A13" s="19"/>
      <c r="B13" s="6"/>
      <c r="C13" s="6"/>
      <c r="D13" s="7"/>
    </row>
    <row r="14" spans="1:4" ht="12.75">
      <c r="A14" s="8" t="s">
        <v>12</v>
      </c>
      <c r="B14" s="10"/>
      <c r="C14" s="10"/>
      <c r="D14" s="11"/>
    </row>
    <row r="15" spans="1:4" ht="12.75">
      <c r="A15" s="12"/>
      <c r="B15" s="10">
        <f>B4</f>
        <v>2006</v>
      </c>
      <c r="C15" s="10">
        <f>C4</f>
        <v>2007</v>
      </c>
      <c r="D15" s="13" t="s">
        <v>3</v>
      </c>
    </row>
    <row r="16" spans="1:4" ht="12.75">
      <c r="A16" s="12" t="s">
        <v>4</v>
      </c>
      <c r="B16" s="20">
        <v>75</v>
      </c>
      <c r="C16" s="21">
        <v>41</v>
      </c>
      <c r="D16" s="22">
        <f>C16-B16</f>
        <v>-34</v>
      </c>
    </row>
    <row r="17" spans="1:4" ht="12.75">
      <c r="A17" s="12" t="s">
        <v>5</v>
      </c>
      <c r="B17" s="20">
        <v>189</v>
      </c>
      <c r="C17" s="21">
        <v>105</v>
      </c>
      <c r="D17" s="22">
        <f aca="true" t="shared" si="2" ref="D17:D23">C17-B17</f>
        <v>-84</v>
      </c>
    </row>
    <row r="18" spans="1:10" ht="12.75">
      <c r="A18" s="12" t="s">
        <v>6</v>
      </c>
      <c r="B18" s="20">
        <v>1400</v>
      </c>
      <c r="C18" s="21">
        <v>1320</v>
      </c>
      <c r="D18" s="22">
        <f t="shared" si="2"/>
        <v>-80</v>
      </c>
      <c r="G18" s="21"/>
      <c r="I18" s="21"/>
      <c r="J18" s="20"/>
    </row>
    <row r="19" spans="1:9" ht="12.75">
      <c r="A19" s="12" t="s">
        <v>7</v>
      </c>
      <c r="B19" s="20">
        <v>722</v>
      </c>
      <c r="C19" s="21">
        <v>526</v>
      </c>
      <c r="D19" s="22">
        <f t="shared" si="2"/>
        <v>-196</v>
      </c>
      <c r="G19" s="21"/>
      <c r="I19" s="21"/>
    </row>
    <row r="20" spans="1:10" ht="12.75">
      <c r="A20" s="12" t="s">
        <v>8</v>
      </c>
      <c r="B20" s="20">
        <v>198</v>
      </c>
      <c r="C20" s="21">
        <v>290</v>
      </c>
      <c r="D20" s="22">
        <f t="shared" si="2"/>
        <v>92</v>
      </c>
      <c r="E20" s="21"/>
      <c r="F20" s="21"/>
      <c r="J20" s="20"/>
    </row>
    <row r="21" spans="1:6" ht="12.75">
      <c r="A21" s="12" t="s">
        <v>9</v>
      </c>
      <c r="B21" s="23">
        <v>105</v>
      </c>
      <c r="C21" s="24">
        <v>101</v>
      </c>
      <c r="D21" s="22">
        <f t="shared" si="2"/>
        <v>-4</v>
      </c>
      <c r="F21" s="21"/>
    </row>
    <row r="22" spans="1:4" ht="12.75">
      <c r="A22" s="12" t="s">
        <v>10</v>
      </c>
      <c r="B22" s="25">
        <v>47.5</v>
      </c>
      <c r="C22" s="26">
        <f>C11*C33/100</f>
        <v>30</v>
      </c>
      <c r="D22" s="22">
        <f t="shared" si="2"/>
        <v>-17.5</v>
      </c>
    </row>
    <row r="23" spans="1:9" ht="12.75">
      <c r="A23" s="8" t="s">
        <v>11</v>
      </c>
      <c r="B23" s="27">
        <f>SUM(B16:B22)</f>
        <v>2736.5</v>
      </c>
      <c r="C23" s="27">
        <f>SUM(C16:C22)</f>
        <v>2413</v>
      </c>
      <c r="D23" s="28">
        <f t="shared" si="2"/>
        <v>-323.5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13</v>
      </c>
      <c r="B25" s="10"/>
      <c r="C25" s="10"/>
      <c r="D25" s="11"/>
    </row>
    <row r="26" spans="1:4" ht="12.75">
      <c r="A26" s="12"/>
      <c r="B26" s="10">
        <f>B4</f>
        <v>2006</v>
      </c>
      <c r="C26" s="10">
        <f>C4</f>
        <v>2007</v>
      </c>
      <c r="D26" s="13" t="s">
        <v>3</v>
      </c>
    </row>
    <row r="27" spans="1:9" ht="12.75">
      <c r="A27" s="12" t="s">
        <v>4</v>
      </c>
      <c r="B27" s="21">
        <v>7140</v>
      </c>
      <c r="C27" s="21">
        <v>7026</v>
      </c>
      <c r="D27" s="22">
        <f aca="true" t="shared" si="3" ref="D27:D34">C27-B27</f>
        <v>-114</v>
      </c>
      <c r="G27" s="21"/>
      <c r="I27" s="21"/>
    </row>
    <row r="28" spans="1:9" ht="12.75">
      <c r="A28" s="12" t="s">
        <v>5</v>
      </c>
      <c r="B28" s="21">
        <v>22759</v>
      </c>
      <c r="C28" s="21">
        <v>22242</v>
      </c>
      <c r="D28" s="22">
        <f t="shared" si="3"/>
        <v>-517</v>
      </c>
      <c r="G28" s="21"/>
      <c r="I28" s="21"/>
    </row>
    <row r="29" spans="1:10" ht="12.75">
      <c r="A29" s="12" t="s">
        <v>6</v>
      </c>
      <c r="B29" s="21">
        <v>28426</v>
      </c>
      <c r="C29" s="21">
        <v>27770</v>
      </c>
      <c r="D29" s="22">
        <f t="shared" si="3"/>
        <v>-656</v>
      </c>
      <c r="G29" s="21"/>
      <c r="I29" s="21"/>
      <c r="J29" s="29"/>
    </row>
    <row r="30" spans="1:9" ht="12.75">
      <c r="A30" s="12" t="s">
        <v>7</v>
      </c>
      <c r="B30" s="21">
        <v>47382</v>
      </c>
      <c r="C30" s="21">
        <v>45286</v>
      </c>
      <c r="D30" s="22">
        <f t="shared" si="3"/>
        <v>-2096</v>
      </c>
      <c r="G30" s="21"/>
      <c r="I30" s="21"/>
    </row>
    <row r="31" spans="1:10" ht="12.75">
      <c r="A31" s="12" t="s">
        <v>8</v>
      </c>
      <c r="B31" s="21">
        <v>8822</v>
      </c>
      <c r="C31" s="21">
        <v>8581</v>
      </c>
      <c r="D31" s="22">
        <f t="shared" si="3"/>
        <v>-241</v>
      </c>
      <c r="E31" s="21"/>
      <c r="F31" s="21"/>
      <c r="G31" s="21"/>
      <c r="I31" s="21"/>
      <c r="J31" s="29"/>
    </row>
    <row r="32" spans="1:9" ht="12.75">
      <c r="A32" s="12" t="s">
        <v>9</v>
      </c>
      <c r="B32" s="21">
        <v>9091</v>
      </c>
      <c r="C32" s="21">
        <v>8768</v>
      </c>
      <c r="D32" s="22">
        <f t="shared" si="3"/>
        <v>-323</v>
      </c>
      <c r="G32" s="21"/>
      <c r="I32" s="21"/>
    </row>
    <row r="33" spans="1:9" ht="12.75">
      <c r="A33" s="12" t="s">
        <v>10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11</v>
      </c>
      <c r="B34" s="27">
        <f>SUM(B27:B33)</f>
        <v>126120</v>
      </c>
      <c r="C34" s="27">
        <f>SUM(C27:C33)</f>
        <v>122173</v>
      </c>
      <c r="D34" s="28">
        <f t="shared" si="3"/>
        <v>-3947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14</v>
      </c>
    </row>
    <row r="37" ht="12.75">
      <c r="A37" s="32" t="s">
        <v>15</v>
      </c>
    </row>
    <row r="38" ht="12.75">
      <c r="A38" s="32"/>
    </row>
    <row r="39" ht="12.75">
      <c r="A39" s="32" t="s">
        <v>16</v>
      </c>
    </row>
    <row r="40" ht="12.75">
      <c r="A40" t="s">
        <v>149</v>
      </c>
    </row>
    <row r="41" ht="12.75">
      <c r="A41" s="32"/>
    </row>
    <row r="44" ht="12.75">
      <c r="A44" t="s">
        <v>18</v>
      </c>
    </row>
    <row r="45" ht="12.75">
      <c r="A45" t="s">
        <v>19</v>
      </c>
    </row>
    <row r="46" ht="12.75"/>
    <row r="47" spans="1:3" ht="12.75">
      <c r="A47" t="s">
        <v>150</v>
      </c>
      <c r="B47">
        <v>2007</v>
      </c>
      <c r="C47" t="s">
        <v>21</v>
      </c>
    </row>
    <row r="48" ht="13.5" thickBot="1"/>
    <row r="49" spans="1:16" s="39" customFormat="1" ht="12.75">
      <c r="A49" s="33">
        <v>2007</v>
      </c>
      <c r="B49" s="34" t="str">
        <f>A47</f>
        <v>UGE 41</v>
      </c>
      <c r="C49" s="35"/>
      <c r="D49" s="36"/>
      <c r="E49" s="37" t="str">
        <f>B49</f>
        <v>UGE 41</v>
      </c>
      <c r="F49" s="35"/>
      <c r="G49" s="36"/>
      <c r="H49" s="35" t="str">
        <f>B49</f>
        <v>UGE 41</v>
      </c>
      <c r="I49" s="35"/>
      <c r="J49" s="36"/>
      <c r="K49" s="35" t="str">
        <f>B49</f>
        <v>UGE 41</v>
      </c>
      <c r="L49" s="35"/>
      <c r="M49" s="36"/>
      <c r="N49" s="35" t="str">
        <f>B49</f>
        <v>UGE 41</v>
      </c>
      <c r="O49" s="35"/>
      <c r="P49" s="38"/>
    </row>
    <row r="50" spans="1:16" ht="12.75">
      <c r="A50" s="40"/>
      <c r="B50" s="41" t="s">
        <v>7</v>
      </c>
      <c r="C50" s="42"/>
      <c r="D50" s="42"/>
      <c r="E50" s="43" t="s">
        <v>9</v>
      </c>
      <c r="F50" s="42"/>
      <c r="G50" s="42"/>
      <c r="H50" s="43" t="s">
        <v>4</v>
      </c>
      <c r="I50" s="42"/>
      <c r="J50" s="42"/>
      <c r="K50" s="43" t="s">
        <v>22</v>
      </c>
      <c r="L50" s="42"/>
      <c r="M50" s="42"/>
      <c r="N50" s="43" t="s">
        <v>11</v>
      </c>
      <c r="O50" s="42"/>
      <c r="P50" s="44"/>
    </row>
    <row r="51" spans="1:16" ht="13.5" thickBot="1">
      <c r="A51" s="45" t="s">
        <v>23</v>
      </c>
      <c r="B51" s="46" t="s">
        <v>24</v>
      </c>
      <c r="C51" s="47" t="s">
        <v>25</v>
      </c>
      <c r="D51" s="48" t="s">
        <v>26</v>
      </c>
      <c r="E51" s="47" t="s">
        <v>24</v>
      </c>
      <c r="F51" s="47" t="s">
        <v>25</v>
      </c>
      <c r="G51" s="48" t="s">
        <v>26</v>
      </c>
      <c r="H51" s="47" t="s">
        <v>24</v>
      </c>
      <c r="I51" s="47" t="s">
        <v>25</v>
      </c>
      <c r="J51" s="48" t="s">
        <v>26</v>
      </c>
      <c r="K51" s="47" t="s">
        <v>24</v>
      </c>
      <c r="L51" s="47" t="s">
        <v>25</v>
      </c>
      <c r="M51" s="48" t="s">
        <v>26</v>
      </c>
      <c r="N51" s="47" t="s">
        <v>24</v>
      </c>
      <c r="O51" s="47" t="s">
        <v>25</v>
      </c>
      <c r="P51" s="49" t="s">
        <v>26</v>
      </c>
    </row>
    <row r="52" spans="1:16" ht="12.75">
      <c r="A52" s="40" t="s">
        <v>27</v>
      </c>
      <c r="B52" s="50">
        <f>C52/D52*100</f>
        <v>1.6646132068052533</v>
      </c>
      <c r="C52" s="51">
        <v>51.486486486486484</v>
      </c>
      <c r="D52" s="52">
        <v>3093</v>
      </c>
      <c r="E52" s="50">
        <f>F52/G52*100</f>
        <v>1.2400793650793651</v>
      </c>
      <c r="F52" s="51">
        <v>25</v>
      </c>
      <c r="G52" s="52">
        <v>2016</v>
      </c>
      <c r="H52" s="50">
        <f>I52/J52*100</f>
        <v>0.6211180124223602</v>
      </c>
      <c r="I52" s="51">
        <v>13</v>
      </c>
      <c r="J52" s="52">
        <v>2093</v>
      </c>
      <c r="K52" s="50">
        <f>L52/M52*100</f>
        <v>0.8152173913043478</v>
      </c>
      <c r="L52" s="51">
        <v>42</v>
      </c>
      <c r="M52" s="53">
        <v>5152</v>
      </c>
      <c r="N52" s="50">
        <f>O52/P52*100</f>
        <v>1.064323186712696</v>
      </c>
      <c r="O52" s="51">
        <f>L52+I52+F52+C52</f>
        <v>131.48648648648648</v>
      </c>
      <c r="P52" s="54">
        <f>M52+J52+G52+D52</f>
        <v>12354</v>
      </c>
    </row>
    <row r="53" spans="1:16" ht="12.75">
      <c r="A53" s="40" t="s">
        <v>28</v>
      </c>
      <c r="B53" s="50">
        <f aca="true" t="shared" si="4" ref="B53:B65">C53/D53*100</f>
        <v>0.7677543186180422</v>
      </c>
      <c r="C53" s="51">
        <v>24</v>
      </c>
      <c r="D53" s="52">
        <v>3126</v>
      </c>
      <c r="E53" s="50">
        <f aca="true" t="shared" si="5" ref="E53:E65">F53/G53*100</f>
        <v>1.7427385892116183</v>
      </c>
      <c r="F53" s="51">
        <v>21</v>
      </c>
      <c r="G53" s="52">
        <v>1205</v>
      </c>
      <c r="H53" s="50">
        <f>I53/J53*100</f>
        <v>0.2840909090909091</v>
      </c>
      <c r="I53" s="51">
        <v>3</v>
      </c>
      <c r="J53" s="52">
        <v>1056</v>
      </c>
      <c r="K53" s="50">
        <f aca="true" t="shared" si="6" ref="K53:K65">L53/M53*100</f>
        <v>0.11086474501108648</v>
      </c>
      <c r="L53" s="51">
        <v>1</v>
      </c>
      <c r="M53" s="52">
        <v>902</v>
      </c>
      <c r="N53" s="50">
        <f aca="true" t="shared" si="7" ref="N53:N66">O53/P53*100</f>
        <v>0.7791381777707108</v>
      </c>
      <c r="O53" s="51">
        <f>L53+I53+F53+C53</f>
        <v>49</v>
      </c>
      <c r="P53" s="54">
        <f>M53+J53+G53+D53</f>
        <v>6289</v>
      </c>
    </row>
    <row r="54" spans="1:16" ht="12.75">
      <c r="A54" s="40" t="s">
        <v>29</v>
      </c>
      <c r="B54" s="50">
        <f t="shared" si="4"/>
        <v>1.3640120587265718</v>
      </c>
      <c r="C54" s="51">
        <v>77.16216216216216</v>
      </c>
      <c r="D54" s="52">
        <v>5657</v>
      </c>
      <c r="E54" s="50"/>
      <c r="F54" s="51"/>
      <c r="G54" s="52"/>
      <c r="H54" s="50"/>
      <c r="I54" s="51"/>
      <c r="J54" s="52"/>
      <c r="K54" s="50"/>
      <c r="M54" s="52"/>
      <c r="N54" s="50">
        <f t="shared" si="7"/>
        <v>1.3640120587265718</v>
      </c>
      <c r="O54" s="51">
        <f>F54+C54</f>
        <v>77.16216216216216</v>
      </c>
      <c r="P54" s="54">
        <f>G54+D54</f>
        <v>5657</v>
      </c>
    </row>
    <row r="55" spans="1:16" ht="12.75">
      <c r="A55" s="40" t="s">
        <v>30</v>
      </c>
      <c r="B55" s="50"/>
      <c r="C55" s="51"/>
      <c r="D55" s="52"/>
      <c r="E55" s="50"/>
      <c r="F55" s="51"/>
      <c r="G55" s="52"/>
      <c r="H55" s="50"/>
      <c r="I55" s="51"/>
      <c r="J55" s="52"/>
      <c r="K55" s="50">
        <f t="shared" si="6"/>
        <v>0.4726890756302521</v>
      </c>
      <c r="L55">
        <v>9</v>
      </c>
      <c r="M55" s="52">
        <v>1904</v>
      </c>
      <c r="N55" s="50">
        <f t="shared" si="7"/>
        <v>0.4726890756302521</v>
      </c>
      <c r="O55" s="51">
        <f>L55+F55+C55</f>
        <v>9</v>
      </c>
      <c r="P55" s="54">
        <f>M55+G55+D55</f>
        <v>1904</v>
      </c>
    </row>
    <row r="56" spans="1:16" ht="12.75">
      <c r="A56" s="40" t="s">
        <v>31</v>
      </c>
      <c r="B56" s="50"/>
      <c r="C56" s="51"/>
      <c r="D56" s="52"/>
      <c r="E56" s="50">
        <f t="shared" si="5"/>
        <v>2.1367521367521367</v>
      </c>
      <c r="F56" s="51">
        <v>10</v>
      </c>
      <c r="G56" s="52">
        <v>468</v>
      </c>
      <c r="H56" s="50">
        <f>I56/J56*100</f>
        <v>0.15923566878980894</v>
      </c>
      <c r="I56" s="51">
        <v>1</v>
      </c>
      <c r="J56" s="52">
        <v>628</v>
      </c>
      <c r="K56" s="50">
        <f t="shared" si="6"/>
        <v>0.8174386920980926</v>
      </c>
      <c r="L56" s="51">
        <v>9</v>
      </c>
      <c r="M56" s="52">
        <v>1101</v>
      </c>
      <c r="N56" s="50">
        <f t="shared" si="7"/>
        <v>0.9103322712790167</v>
      </c>
      <c r="O56" s="51">
        <f aca="true" t="shared" si="8" ref="O56:P66">L56+I56+F56+C56</f>
        <v>20</v>
      </c>
      <c r="P56" s="54">
        <f t="shared" si="8"/>
        <v>2197</v>
      </c>
    </row>
    <row r="57" spans="1:16" ht="12.75">
      <c r="A57" s="40" t="s">
        <v>32</v>
      </c>
      <c r="B57" s="50">
        <f t="shared" si="4"/>
        <v>1.5444015444015446</v>
      </c>
      <c r="C57" s="51">
        <v>6.378378378378379</v>
      </c>
      <c r="D57" s="52">
        <v>413</v>
      </c>
      <c r="E57" s="50"/>
      <c r="F57" s="51"/>
      <c r="G57" s="52"/>
      <c r="H57" s="50">
        <f>I57/J57*100</f>
        <v>2.8169014084507045</v>
      </c>
      <c r="I57" s="51">
        <v>2</v>
      </c>
      <c r="J57" s="52">
        <v>71</v>
      </c>
      <c r="K57" s="50">
        <f t="shared" si="6"/>
        <v>1.4492753623188406</v>
      </c>
      <c r="L57" s="51">
        <v>3</v>
      </c>
      <c r="M57" s="52">
        <v>207</v>
      </c>
      <c r="N57" s="50">
        <f t="shared" si="7"/>
        <v>1.6466538897797942</v>
      </c>
      <c r="O57" s="51">
        <f t="shared" si="8"/>
        <v>11.378378378378379</v>
      </c>
      <c r="P57" s="54">
        <f t="shared" si="8"/>
        <v>691</v>
      </c>
    </row>
    <row r="58" spans="1:16" ht="12.75">
      <c r="A58" s="40" t="s">
        <v>33</v>
      </c>
      <c r="B58" s="50">
        <f t="shared" si="4"/>
        <v>1.067088887252375</v>
      </c>
      <c r="C58" s="51">
        <v>39.16216216216216</v>
      </c>
      <c r="D58" s="52">
        <v>3670</v>
      </c>
      <c r="E58" s="50">
        <f t="shared" si="5"/>
        <v>1.0778443113772456</v>
      </c>
      <c r="F58" s="51">
        <v>9</v>
      </c>
      <c r="G58" s="52">
        <v>835</v>
      </c>
      <c r="H58" s="50">
        <f>I58/J58*100</f>
        <v>0.603318250377074</v>
      </c>
      <c r="I58" s="51">
        <v>4</v>
      </c>
      <c r="J58" s="52">
        <v>663</v>
      </c>
      <c r="K58" s="50">
        <f t="shared" si="6"/>
        <v>0.6214396685655101</v>
      </c>
      <c r="L58" s="51">
        <v>12</v>
      </c>
      <c r="M58" s="52">
        <v>1931</v>
      </c>
      <c r="N58" s="50">
        <f t="shared" si="7"/>
        <v>0.9038197233717729</v>
      </c>
      <c r="O58" s="51">
        <f t="shared" si="8"/>
        <v>64.16216216216216</v>
      </c>
      <c r="P58" s="54">
        <f t="shared" si="8"/>
        <v>7099</v>
      </c>
    </row>
    <row r="59" spans="1:16" ht="12.75">
      <c r="A59" s="40" t="s">
        <v>34</v>
      </c>
      <c r="B59" s="50">
        <f t="shared" si="4"/>
        <v>1.503600938933017</v>
      </c>
      <c r="C59" s="51">
        <v>55.918918918918905</v>
      </c>
      <c r="D59" s="52">
        <v>3719</v>
      </c>
      <c r="E59" s="50"/>
      <c r="F59" s="51"/>
      <c r="G59" s="52"/>
      <c r="H59" s="50"/>
      <c r="I59" s="51"/>
      <c r="J59" s="52"/>
      <c r="K59" s="50">
        <f t="shared" si="6"/>
        <v>0.2333722287047841</v>
      </c>
      <c r="L59" s="51">
        <v>2</v>
      </c>
      <c r="M59" s="52">
        <v>857</v>
      </c>
      <c r="N59" s="50">
        <f t="shared" si="7"/>
        <v>1.2657106407106404</v>
      </c>
      <c r="O59" s="51">
        <f t="shared" si="8"/>
        <v>57.918918918918905</v>
      </c>
      <c r="P59" s="54">
        <f t="shared" si="8"/>
        <v>4576</v>
      </c>
    </row>
    <row r="60" spans="1:16" ht="12.75">
      <c r="A60" s="40" t="s">
        <v>35</v>
      </c>
      <c r="B60" s="50">
        <f t="shared" si="4"/>
        <v>0.8538851351351353</v>
      </c>
      <c r="C60" s="51">
        <v>27.324324324324326</v>
      </c>
      <c r="D60" s="52">
        <v>3200</v>
      </c>
      <c r="E60" s="50">
        <f t="shared" si="5"/>
        <v>1.2486992715920915</v>
      </c>
      <c r="F60" s="51">
        <v>12</v>
      </c>
      <c r="G60" s="52">
        <v>961</v>
      </c>
      <c r="H60" s="50">
        <f>I60/J60*100</f>
        <v>1.0101010101010102</v>
      </c>
      <c r="I60" s="51">
        <v>4</v>
      </c>
      <c r="J60" s="52">
        <v>396</v>
      </c>
      <c r="K60" s="50">
        <f t="shared" si="6"/>
        <v>0.17346053772766695</v>
      </c>
      <c r="L60" s="51">
        <v>2</v>
      </c>
      <c r="M60" s="52">
        <v>1153</v>
      </c>
      <c r="N60" s="50">
        <f t="shared" si="7"/>
        <v>0.7937710039286221</v>
      </c>
      <c r="O60" s="51">
        <f t="shared" si="8"/>
        <v>45.32432432432432</v>
      </c>
      <c r="P60" s="54">
        <f t="shared" si="8"/>
        <v>5710</v>
      </c>
    </row>
    <row r="61" spans="1:16" ht="12.75">
      <c r="A61" s="40" t="s">
        <v>36</v>
      </c>
      <c r="B61" s="50"/>
      <c r="C61" s="51"/>
      <c r="D61" s="52"/>
      <c r="E61" s="50">
        <f t="shared" si="5"/>
        <v>0</v>
      </c>
      <c r="F61" s="51">
        <v>0</v>
      </c>
      <c r="G61" s="52">
        <v>512</v>
      </c>
      <c r="H61" s="50">
        <f>I61/J61*100</f>
        <v>0.23696682464454977</v>
      </c>
      <c r="I61" s="51">
        <v>1</v>
      </c>
      <c r="J61" s="52">
        <v>422</v>
      </c>
      <c r="K61" s="50">
        <f t="shared" si="6"/>
        <v>0.4794520547945206</v>
      </c>
      <c r="L61" s="51">
        <v>7</v>
      </c>
      <c r="M61" s="52">
        <v>1460</v>
      </c>
      <c r="N61" s="50">
        <f t="shared" si="7"/>
        <v>0.3341687552213868</v>
      </c>
      <c r="O61" s="51">
        <f t="shared" si="8"/>
        <v>8</v>
      </c>
      <c r="P61" s="54">
        <f t="shared" si="8"/>
        <v>2394</v>
      </c>
    </row>
    <row r="62" spans="1:16" ht="12.75">
      <c r="A62" s="40" t="s">
        <v>37</v>
      </c>
      <c r="B62" s="50">
        <f t="shared" si="4"/>
        <v>0.9747520513438693</v>
      </c>
      <c r="C62" s="51">
        <v>63.378378378378386</v>
      </c>
      <c r="D62" s="52">
        <v>6502</v>
      </c>
      <c r="E62" s="50">
        <f t="shared" si="5"/>
        <v>1.3461538461538463</v>
      </c>
      <c r="F62" s="51">
        <v>7</v>
      </c>
      <c r="G62" s="52">
        <v>520</v>
      </c>
      <c r="H62" s="50"/>
      <c r="I62" s="51"/>
      <c r="J62" s="52"/>
      <c r="K62" s="50">
        <f t="shared" si="6"/>
        <v>0.0949667616334283</v>
      </c>
      <c r="L62" s="51">
        <v>2</v>
      </c>
      <c r="M62" s="52">
        <v>2106</v>
      </c>
      <c r="N62" s="50">
        <f t="shared" si="7"/>
        <v>0.7929270199208851</v>
      </c>
      <c r="O62" s="51">
        <f t="shared" si="8"/>
        <v>72.37837837837839</v>
      </c>
      <c r="P62" s="54">
        <f t="shared" si="8"/>
        <v>9128</v>
      </c>
    </row>
    <row r="63" spans="1:16" ht="12.75">
      <c r="A63" s="40" t="s">
        <v>38</v>
      </c>
      <c r="B63" s="50">
        <f t="shared" si="4"/>
        <v>1.069397792423764</v>
      </c>
      <c r="C63" s="51">
        <v>61.35135135135135</v>
      </c>
      <c r="D63" s="52">
        <v>5737</v>
      </c>
      <c r="E63" s="50">
        <f t="shared" si="5"/>
        <v>0.5201560468140443</v>
      </c>
      <c r="F63" s="51">
        <v>4</v>
      </c>
      <c r="G63" s="52">
        <v>769</v>
      </c>
      <c r="H63" s="50">
        <f>I63/J63*100</f>
        <v>0</v>
      </c>
      <c r="I63" s="51">
        <v>0</v>
      </c>
      <c r="J63" s="52">
        <v>568</v>
      </c>
      <c r="K63" s="50">
        <f t="shared" si="6"/>
        <v>0.15866719555731854</v>
      </c>
      <c r="L63" s="51">
        <v>4</v>
      </c>
      <c r="M63" s="52">
        <v>2521</v>
      </c>
      <c r="N63" s="50">
        <f t="shared" si="7"/>
        <v>0.7227863611396702</v>
      </c>
      <c r="O63" s="51">
        <f t="shared" si="8"/>
        <v>69.35135135135135</v>
      </c>
      <c r="P63" s="54">
        <f t="shared" si="8"/>
        <v>9595</v>
      </c>
    </row>
    <row r="64" spans="1:16" ht="12.75">
      <c r="A64" s="40" t="s">
        <v>39</v>
      </c>
      <c r="B64" s="50">
        <f t="shared" si="4"/>
        <v>0.8687258687258688</v>
      </c>
      <c r="C64" s="51">
        <v>46.21621621621622</v>
      </c>
      <c r="D64" s="52">
        <v>5320</v>
      </c>
      <c r="E64" s="50">
        <f t="shared" si="5"/>
        <v>0.16129032258064516</v>
      </c>
      <c r="F64" s="51">
        <v>1</v>
      </c>
      <c r="G64" s="52">
        <v>620</v>
      </c>
      <c r="H64" s="50">
        <f>I64/J64*100</f>
        <v>0.2331002331002331</v>
      </c>
      <c r="I64" s="51">
        <v>1</v>
      </c>
      <c r="J64" s="52">
        <v>429</v>
      </c>
      <c r="K64" s="50">
        <f t="shared" si="6"/>
        <v>0.7012622720897616</v>
      </c>
      <c r="L64" s="51">
        <v>5</v>
      </c>
      <c r="M64" s="52">
        <v>713</v>
      </c>
      <c r="N64" s="50">
        <f t="shared" si="7"/>
        <v>0.7514292038437761</v>
      </c>
      <c r="O64" s="51">
        <f t="shared" si="8"/>
        <v>53.21621621621622</v>
      </c>
      <c r="P64" s="54">
        <f t="shared" si="8"/>
        <v>7082</v>
      </c>
    </row>
    <row r="65" spans="1:16" s="39" customFormat="1" ht="13.5" thickBot="1">
      <c r="A65" s="45" t="s">
        <v>40</v>
      </c>
      <c r="B65" s="50">
        <f t="shared" si="4"/>
        <v>1.508809283608211</v>
      </c>
      <c r="C65" s="51">
        <v>73.16216216216215</v>
      </c>
      <c r="D65" s="52">
        <v>4849</v>
      </c>
      <c r="E65" s="50">
        <f t="shared" si="5"/>
        <v>1.3921113689095126</v>
      </c>
      <c r="F65" s="51">
        <v>12</v>
      </c>
      <c r="G65" s="52">
        <v>862</v>
      </c>
      <c r="H65" s="50">
        <f>I65/J65*100</f>
        <v>1.7142857142857144</v>
      </c>
      <c r="I65" s="51">
        <v>12</v>
      </c>
      <c r="J65" s="52">
        <v>700</v>
      </c>
      <c r="K65" s="50">
        <f t="shared" si="6"/>
        <v>0.3131991051454139</v>
      </c>
      <c r="L65" s="51">
        <v>7</v>
      </c>
      <c r="M65" s="52">
        <v>2235</v>
      </c>
      <c r="N65" s="50">
        <f t="shared" si="7"/>
        <v>1.2047439528355557</v>
      </c>
      <c r="O65" s="51">
        <f t="shared" si="8"/>
        <v>104.16216216216215</v>
      </c>
      <c r="P65" s="54">
        <f t="shared" si="8"/>
        <v>8646</v>
      </c>
    </row>
    <row r="66" spans="1:16" ht="13.5" thickBot="1">
      <c r="A66" s="55" t="s">
        <v>41</v>
      </c>
      <c r="B66" s="56">
        <f>C66/D66*100</f>
        <v>1.1604922946176313</v>
      </c>
      <c r="C66" s="57">
        <f>SUM(C52:C65)</f>
        <v>525.5405405405405</v>
      </c>
      <c r="D66" s="58">
        <f>SUM(D52:D65)</f>
        <v>45286</v>
      </c>
      <c r="E66" s="59">
        <f>F66/G66*100</f>
        <v>1.1519160583941606</v>
      </c>
      <c r="F66" s="57">
        <f>SUM(F52:F65)</f>
        <v>101</v>
      </c>
      <c r="G66" s="57">
        <f>SUM(G52:G65)</f>
        <v>8768</v>
      </c>
      <c r="H66" s="59">
        <f>I66/J66*100</f>
        <v>0.5835468260745802</v>
      </c>
      <c r="I66" s="57">
        <f>SUM(I52:I65)</f>
        <v>41</v>
      </c>
      <c r="J66" s="57">
        <f>SUM(J52:J65)</f>
        <v>7026</v>
      </c>
      <c r="K66" s="60">
        <f>L66/M66*100</f>
        <v>0.4720798489344483</v>
      </c>
      <c r="L66" s="57">
        <f>SUM(L52:L65)</f>
        <v>105</v>
      </c>
      <c r="M66" s="58">
        <f>SUM(M52:M65)</f>
        <v>22242</v>
      </c>
      <c r="N66" s="59">
        <f t="shared" si="7"/>
        <v>0.9271747444138889</v>
      </c>
      <c r="O66" s="57">
        <f t="shared" si="8"/>
        <v>772.5405405405405</v>
      </c>
      <c r="P66" s="61">
        <f t="shared" si="8"/>
        <v>83322</v>
      </c>
    </row>
    <row r="67" ht="12.75">
      <c r="A67" t="s">
        <v>42</v>
      </c>
    </row>
    <row r="68" ht="12.75">
      <c r="A68" t="s">
        <v>43</v>
      </c>
    </row>
    <row r="69" ht="12.75">
      <c r="A69" s="63" t="s">
        <v>44</v>
      </c>
    </row>
    <row r="70" ht="12.75"/>
    <row r="71" ht="12.75">
      <c r="A71" t="s">
        <v>16</v>
      </c>
    </row>
    <row r="72" ht="12.75">
      <c r="A72" t="s">
        <v>149</v>
      </c>
    </row>
    <row r="75" ht="13.5" thickBot="1"/>
    <row r="76" spans="1:4" ht="12.75">
      <c r="A76" s="34">
        <v>2007</v>
      </c>
      <c r="B76" s="64" t="s">
        <v>151</v>
      </c>
      <c r="C76" s="35"/>
      <c r="D76" s="38"/>
    </row>
    <row r="77" spans="1:4" ht="12.75">
      <c r="A77" s="41"/>
      <c r="B77" s="43" t="s">
        <v>45</v>
      </c>
      <c r="C77" s="42"/>
      <c r="D77" s="44"/>
    </row>
    <row r="78" spans="1:4" ht="13.5" thickBot="1">
      <c r="A78" s="65" t="s">
        <v>46</v>
      </c>
      <c r="B78" s="47" t="s">
        <v>24</v>
      </c>
      <c r="C78" s="47" t="s">
        <v>25</v>
      </c>
      <c r="D78" s="49" t="s">
        <v>26</v>
      </c>
    </row>
    <row r="79" spans="1:6" ht="12.75">
      <c r="A79" s="66" t="s">
        <v>47</v>
      </c>
      <c r="B79" s="50">
        <f aca="true" t="shared" si="9" ref="B79:B84">C79/D79*100</f>
        <v>5.453509896055817</v>
      </c>
      <c r="C79" s="51">
        <v>383</v>
      </c>
      <c r="D79" s="54">
        <v>7023</v>
      </c>
      <c r="E79" s="67"/>
      <c r="F79" s="67"/>
    </row>
    <row r="80" spans="1:6" ht="12.75">
      <c r="A80" s="66" t="s">
        <v>48</v>
      </c>
      <c r="B80" s="50">
        <f t="shared" si="9"/>
        <v>4.452412968773346</v>
      </c>
      <c r="C80" s="51">
        <v>298</v>
      </c>
      <c r="D80" s="54">
        <v>6693</v>
      </c>
      <c r="E80" s="67"/>
      <c r="F80" s="67"/>
    </row>
    <row r="81" spans="1:6" ht="12.75">
      <c r="A81" s="66" t="s">
        <v>49</v>
      </c>
      <c r="B81" s="50">
        <f t="shared" si="9"/>
        <v>3.0828516377649327</v>
      </c>
      <c r="C81" s="51">
        <v>272</v>
      </c>
      <c r="D81" s="54">
        <v>8823</v>
      </c>
      <c r="E81" s="67"/>
      <c r="F81" s="67"/>
    </row>
    <row r="82" spans="1:6" ht="12.75">
      <c r="A82" s="66" t="s">
        <v>50</v>
      </c>
      <c r="B82" s="50">
        <f t="shared" si="9"/>
        <v>2.9838520945471565</v>
      </c>
      <c r="C82" s="51">
        <v>255</v>
      </c>
      <c r="D82" s="54">
        <v>8546</v>
      </c>
      <c r="E82" s="67"/>
      <c r="F82" s="67"/>
    </row>
    <row r="83" spans="1:6" ht="13.5" thickBot="1">
      <c r="A83" s="66" t="s">
        <v>51</v>
      </c>
      <c r="B83" s="50">
        <f t="shared" si="9"/>
        <v>5.241169768325104</v>
      </c>
      <c r="C83" s="51">
        <v>276</v>
      </c>
      <c r="D83" s="54">
        <v>5266</v>
      </c>
      <c r="E83" s="67"/>
      <c r="F83" s="67"/>
    </row>
    <row r="84" spans="1:10" ht="13.5" thickBot="1">
      <c r="A84" s="68" t="s">
        <v>41</v>
      </c>
      <c r="B84" s="59">
        <f t="shared" si="9"/>
        <v>4.082418640477567</v>
      </c>
      <c r="C84" s="57">
        <f>SUM(C79:C83)</f>
        <v>1484</v>
      </c>
      <c r="D84" s="61">
        <f>SUM(D79:D83)</f>
        <v>36351</v>
      </c>
      <c r="E84" s="67"/>
      <c r="F84" s="67"/>
      <c r="G84" s="67"/>
      <c r="J84" s="67"/>
    </row>
    <row r="85" spans="1:8" ht="12.75">
      <c r="A85" t="s">
        <v>52</v>
      </c>
      <c r="H85" s="67"/>
    </row>
  </sheetData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22"/>
  <dimension ref="A1:P86"/>
  <sheetViews>
    <sheetView workbookViewId="0" topLeftCell="A43">
      <selection activeCell="B44" sqref="B44"/>
    </sheetView>
  </sheetViews>
  <sheetFormatPr defaultColWidth="9.140625" defaultRowHeight="12.75"/>
  <cols>
    <col min="1" max="1" width="25.2812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152</v>
      </c>
      <c r="B1" s="2"/>
      <c r="C1" s="2"/>
      <c r="D1" s="3"/>
    </row>
    <row r="2" spans="1:4" ht="15.75">
      <c r="A2" s="5" t="s">
        <v>1</v>
      </c>
      <c r="B2" s="6"/>
      <c r="C2" s="6"/>
      <c r="D2" s="7"/>
    </row>
    <row r="3" spans="1:4" ht="12.75">
      <c r="A3" s="8" t="s">
        <v>2</v>
      </c>
      <c r="B3" s="9"/>
      <c r="C3" s="10"/>
      <c r="D3" s="11"/>
    </row>
    <row r="4" spans="1:4" ht="12.75">
      <c r="A4" s="12"/>
      <c r="B4" s="10">
        <v>2006</v>
      </c>
      <c r="C4" s="10">
        <v>2007</v>
      </c>
      <c r="D4" s="13" t="s">
        <v>3</v>
      </c>
    </row>
    <row r="5" spans="1:4" ht="12.75">
      <c r="A5" s="12" t="s">
        <v>4</v>
      </c>
      <c r="B5" s="14">
        <f aca="true" t="shared" si="0" ref="B5:C12">B16/B27*100</f>
        <v>0.9374562753602911</v>
      </c>
      <c r="C5" s="14">
        <f t="shared" si="0"/>
        <v>0.6415739948674081</v>
      </c>
      <c r="D5" s="15">
        <f aca="true" t="shared" si="1" ref="D5:D12">C5-B5</f>
        <v>-0.295882280492883</v>
      </c>
    </row>
    <row r="6" spans="1:4" ht="12.75">
      <c r="A6" s="12" t="s">
        <v>5</v>
      </c>
      <c r="B6" s="14">
        <f t="shared" si="0"/>
        <v>0.8304407047761326</v>
      </c>
      <c r="C6" s="14">
        <f t="shared" si="0"/>
        <v>0.4720798489344483</v>
      </c>
      <c r="D6" s="15">
        <f t="shared" si="1"/>
        <v>-0.3583608558416843</v>
      </c>
    </row>
    <row r="7" spans="1:4" ht="12.75">
      <c r="A7" s="12" t="s">
        <v>6</v>
      </c>
      <c r="B7" s="14">
        <f t="shared" si="0"/>
        <v>5.4316470836558075</v>
      </c>
      <c r="C7" s="14">
        <f t="shared" si="0"/>
        <v>4.310406913935902</v>
      </c>
      <c r="D7" s="15">
        <f t="shared" si="1"/>
        <v>-1.121240169719906</v>
      </c>
    </row>
    <row r="8" spans="1:4" ht="12.75">
      <c r="A8" s="12" t="s">
        <v>7</v>
      </c>
      <c r="B8" s="14">
        <f t="shared" si="0"/>
        <v>1.530472229845264</v>
      </c>
      <c r="C8" s="14">
        <f t="shared" si="0"/>
        <v>1.2389106435698325</v>
      </c>
      <c r="D8" s="15">
        <f t="shared" si="1"/>
        <v>-0.2915615862754315</v>
      </c>
    </row>
    <row r="9" spans="1:4" ht="12.75">
      <c r="A9" s="12" t="s">
        <v>8</v>
      </c>
      <c r="B9" s="14">
        <f t="shared" si="0"/>
        <v>2.9245069145318525</v>
      </c>
      <c r="C9" s="14">
        <f t="shared" si="0"/>
        <v>2.9017597016664722</v>
      </c>
      <c r="D9" s="15">
        <f t="shared" si="1"/>
        <v>-0.022747212865380284</v>
      </c>
    </row>
    <row r="10" spans="1:4" ht="12.75">
      <c r="A10" s="12" t="s">
        <v>9</v>
      </c>
      <c r="B10" s="14">
        <f t="shared" si="0"/>
        <v>1.6192994051553204</v>
      </c>
      <c r="C10" s="14">
        <f t="shared" si="0"/>
        <v>1.6387806555122624</v>
      </c>
      <c r="D10" s="15">
        <f t="shared" si="1"/>
        <v>0.019481250356941926</v>
      </c>
    </row>
    <row r="11" spans="1:4" ht="12.75">
      <c r="A11" s="12" t="s">
        <v>10</v>
      </c>
      <c r="B11" s="14">
        <f t="shared" si="0"/>
        <v>2</v>
      </c>
      <c r="C11" s="14">
        <v>1.2</v>
      </c>
      <c r="D11" s="15">
        <f t="shared" si="1"/>
        <v>-0.8</v>
      </c>
    </row>
    <row r="12" spans="1:4" ht="12.75">
      <c r="A12" s="8" t="s">
        <v>11</v>
      </c>
      <c r="B12" s="16">
        <f t="shared" si="0"/>
        <v>2.36314758570375</v>
      </c>
      <c r="C12" s="17">
        <f>C23/C34*100</f>
        <v>1.9084845207073438</v>
      </c>
      <c r="D12" s="18">
        <f t="shared" si="1"/>
        <v>-0.4546630649964063</v>
      </c>
    </row>
    <row r="13" spans="1:4" ht="12.75">
      <c r="A13" s="19"/>
      <c r="B13" s="6"/>
      <c r="C13" s="6"/>
      <c r="D13" s="7"/>
    </row>
    <row r="14" spans="1:4" ht="12.75">
      <c r="A14" s="8" t="s">
        <v>12</v>
      </c>
      <c r="B14" s="10"/>
      <c r="C14" s="10"/>
      <c r="D14" s="11"/>
    </row>
    <row r="15" spans="1:4" ht="12.75">
      <c r="A15" s="12"/>
      <c r="B15" s="10">
        <f>B4</f>
        <v>2006</v>
      </c>
      <c r="C15" s="10">
        <f>C4</f>
        <v>2007</v>
      </c>
      <c r="D15" s="13" t="s">
        <v>3</v>
      </c>
    </row>
    <row r="16" spans="1:4" ht="12.75">
      <c r="A16" s="12" t="s">
        <v>4</v>
      </c>
      <c r="B16" s="20">
        <v>67</v>
      </c>
      <c r="C16" s="21">
        <v>45</v>
      </c>
      <c r="D16" s="22">
        <f>C16-B16</f>
        <v>-22</v>
      </c>
    </row>
    <row r="17" spans="1:4" ht="12.75">
      <c r="A17" s="12" t="s">
        <v>5</v>
      </c>
      <c r="B17" s="20">
        <v>189</v>
      </c>
      <c r="C17" s="21">
        <v>105</v>
      </c>
      <c r="D17" s="22">
        <f aca="true" t="shared" si="2" ref="D17:D23">C17-B17</f>
        <v>-84</v>
      </c>
    </row>
    <row r="18" spans="1:10" ht="12.75">
      <c r="A18" s="12" t="s">
        <v>6</v>
      </c>
      <c r="B18" s="20">
        <v>1544</v>
      </c>
      <c r="C18" s="21">
        <v>1197</v>
      </c>
      <c r="D18" s="22">
        <f t="shared" si="2"/>
        <v>-347</v>
      </c>
      <c r="G18" s="21"/>
      <c r="I18" s="21"/>
      <c r="J18" s="20"/>
    </row>
    <row r="19" spans="1:9" ht="12.75">
      <c r="A19" s="12" t="s">
        <v>7</v>
      </c>
      <c r="B19" s="20">
        <v>725</v>
      </c>
      <c r="C19" s="21">
        <v>560</v>
      </c>
      <c r="D19" s="22">
        <f t="shared" si="2"/>
        <v>-165</v>
      </c>
      <c r="G19" s="21"/>
      <c r="I19" s="21"/>
    </row>
    <row r="20" spans="1:10" ht="12.75">
      <c r="A20" s="12" t="s">
        <v>8</v>
      </c>
      <c r="B20" s="20">
        <v>258</v>
      </c>
      <c r="C20" s="21">
        <v>249</v>
      </c>
      <c r="D20" s="22">
        <f t="shared" si="2"/>
        <v>-9</v>
      </c>
      <c r="E20" s="21"/>
      <c r="F20" s="21"/>
      <c r="J20" s="20"/>
    </row>
    <row r="21" spans="1:6" ht="12.75">
      <c r="A21" s="12" t="s">
        <v>9</v>
      </c>
      <c r="B21" s="23">
        <v>147</v>
      </c>
      <c r="C21" s="24">
        <v>143</v>
      </c>
      <c r="D21" s="22">
        <f t="shared" si="2"/>
        <v>-4</v>
      </c>
      <c r="F21" s="21"/>
    </row>
    <row r="22" spans="1:4" ht="12.75">
      <c r="A22" s="12" t="s">
        <v>10</v>
      </c>
      <c r="B22" s="25">
        <v>50</v>
      </c>
      <c r="C22" s="26">
        <f>C11*C33/100</f>
        <v>30</v>
      </c>
      <c r="D22" s="22">
        <f t="shared" si="2"/>
        <v>-20</v>
      </c>
    </row>
    <row r="23" spans="1:9" ht="12.75">
      <c r="A23" s="8" t="s">
        <v>11</v>
      </c>
      <c r="B23" s="27">
        <f>SUM(B16:B22)</f>
        <v>2980</v>
      </c>
      <c r="C23" s="27">
        <f>SUM(C16:C22)</f>
        <v>2329</v>
      </c>
      <c r="D23" s="28">
        <f t="shared" si="2"/>
        <v>-651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13</v>
      </c>
      <c r="B25" s="10"/>
      <c r="C25" s="10"/>
      <c r="D25" s="11"/>
    </row>
    <row r="26" spans="1:4" ht="12.75">
      <c r="A26" s="12"/>
      <c r="B26" s="10">
        <f>B4</f>
        <v>2006</v>
      </c>
      <c r="C26" s="10">
        <f>C4</f>
        <v>2007</v>
      </c>
      <c r="D26" s="13" t="s">
        <v>3</v>
      </c>
    </row>
    <row r="27" spans="1:9" ht="12.75">
      <c r="A27" s="12" t="s">
        <v>4</v>
      </c>
      <c r="B27" s="21">
        <v>7147</v>
      </c>
      <c r="C27" s="21">
        <v>7014</v>
      </c>
      <c r="D27" s="22">
        <f aca="true" t="shared" si="3" ref="D27:D34">C27-B27</f>
        <v>-133</v>
      </c>
      <c r="G27" s="21"/>
      <c r="I27" s="21"/>
    </row>
    <row r="28" spans="1:9" ht="12.75">
      <c r="A28" s="12" t="s">
        <v>5</v>
      </c>
      <c r="B28" s="21">
        <v>22759</v>
      </c>
      <c r="C28" s="21">
        <v>22242</v>
      </c>
      <c r="D28" s="22">
        <f t="shared" si="3"/>
        <v>-517</v>
      </c>
      <c r="G28" s="21"/>
      <c r="I28" s="21"/>
    </row>
    <row r="29" spans="1:10" ht="12.75">
      <c r="A29" s="12" t="s">
        <v>6</v>
      </c>
      <c r="B29" s="21">
        <v>28426</v>
      </c>
      <c r="C29" s="21">
        <v>27770</v>
      </c>
      <c r="D29" s="22">
        <f t="shared" si="3"/>
        <v>-656</v>
      </c>
      <c r="G29" s="21"/>
      <c r="I29" s="21"/>
      <c r="J29" s="29"/>
    </row>
    <row r="30" spans="1:9" ht="12.75">
      <c r="A30" s="12" t="s">
        <v>7</v>
      </c>
      <c r="B30" s="21">
        <v>47371</v>
      </c>
      <c r="C30" s="21">
        <v>45201</v>
      </c>
      <c r="D30" s="22">
        <f t="shared" si="3"/>
        <v>-2170</v>
      </c>
      <c r="G30" s="21"/>
      <c r="I30" s="21"/>
    </row>
    <row r="31" spans="1:10" ht="12.75">
      <c r="A31" s="12" t="s">
        <v>8</v>
      </c>
      <c r="B31" s="21">
        <v>8822</v>
      </c>
      <c r="C31" s="21">
        <v>8581</v>
      </c>
      <c r="D31" s="22">
        <f t="shared" si="3"/>
        <v>-241</v>
      </c>
      <c r="E31" s="21"/>
      <c r="F31" s="21"/>
      <c r="G31" s="21"/>
      <c r="I31" s="21"/>
      <c r="J31" s="29"/>
    </row>
    <row r="32" spans="1:9" ht="12.75">
      <c r="A32" s="12" t="s">
        <v>9</v>
      </c>
      <c r="B32" s="21">
        <v>9078</v>
      </c>
      <c r="C32" s="21">
        <v>8726</v>
      </c>
      <c r="D32" s="22">
        <f t="shared" si="3"/>
        <v>-352</v>
      </c>
      <c r="G32" s="21"/>
      <c r="I32" s="21"/>
    </row>
    <row r="33" spans="1:9" ht="12.75">
      <c r="A33" s="12" t="s">
        <v>10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11</v>
      </c>
      <c r="B34" s="27">
        <f>SUM(B27:B33)</f>
        <v>126103</v>
      </c>
      <c r="C34" s="27">
        <f>SUM(C27:C33)</f>
        <v>122034</v>
      </c>
      <c r="D34" s="28">
        <f t="shared" si="3"/>
        <v>-4069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14</v>
      </c>
    </row>
    <row r="37" ht="12.75">
      <c r="A37" s="32" t="s">
        <v>15</v>
      </c>
    </row>
    <row r="38" ht="12.75">
      <c r="A38" s="32"/>
    </row>
    <row r="39" ht="12.75">
      <c r="A39" s="32" t="s">
        <v>16</v>
      </c>
    </row>
    <row r="40" ht="12.75">
      <c r="A40" t="s">
        <v>153</v>
      </c>
    </row>
    <row r="41" ht="12.75">
      <c r="A41" s="32"/>
    </row>
    <row r="44" ht="12.75">
      <c r="A44" t="s">
        <v>18</v>
      </c>
    </row>
    <row r="45" ht="12.75">
      <c r="A45" t="s">
        <v>19</v>
      </c>
    </row>
    <row r="46" ht="12.75"/>
    <row r="47" spans="1:3" ht="12.75">
      <c r="A47" t="s">
        <v>154</v>
      </c>
      <c r="B47">
        <v>2007</v>
      </c>
      <c r="C47" t="s">
        <v>21</v>
      </c>
    </row>
    <row r="48" ht="13.5" thickBot="1"/>
    <row r="49" spans="1:16" s="39" customFormat="1" ht="12.75">
      <c r="A49" s="33">
        <v>2007</v>
      </c>
      <c r="B49" s="34" t="str">
        <f>A47</f>
        <v>UGE 43</v>
      </c>
      <c r="C49" s="35"/>
      <c r="D49" s="36"/>
      <c r="E49" s="37" t="str">
        <f>B49</f>
        <v>UGE 43</v>
      </c>
      <c r="F49" s="35"/>
      <c r="G49" s="36"/>
      <c r="H49" s="35" t="str">
        <f>B49</f>
        <v>UGE 43</v>
      </c>
      <c r="I49" s="35"/>
      <c r="J49" s="36"/>
      <c r="K49" s="35" t="str">
        <f>B49</f>
        <v>UGE 43</v>
      </c>
      <c r="L49" s="35"/>
      <c r="M49" s="36"/>
      <c r="N49" s="35" t="str">
        <f>B49</f>
        <v>UGE 43</v>
      </c>
      <c r="O49" s="35"/>
      <c r="P49" s="38"/>
    </row>
    <row r="50" spans="1:16" ht="12.75">
      <c r="A50" s="40"/>
      <c r="B50" s="41" t="s">
        <v>7</v>
      </c>
      <c r="C50" s="42"/>
      <c r="D50" s="42"/>
      <c r="E50" s="43" t="s">
        <v>9</v>
      </c>
      <c r="F50" s="42"/>
      <c r="G50" s="42"/>
      <c r="H50" s="43" t="s">
        <v>4</v>
      </c>
      <c r="I50" s="42"/>
      <c r="J50" s="42"/>
      <c r="K50" s="43" t="s">
        <v>22</v>
      </c>
      <c r="L50" s="42"/>
      <c r="M50" s="42"/>
      <c r="N50" s="43" t="s">
        <v>11</v>
      </c>
      <c r="O50" s="42"/>
      <c r="P50" s="44"/>
    </row>
    <row r="51" spans="1:16" ht="13.5" thickBot="1">
      <c r="A51" s="45" t="s">
        <v>23</v>
      </c>
      <c r="B51" s="46" t="s">
        <v>24</v>
      </c>
      <c r="C51" s="47" t="s">
        <v>25</v>
      </c>
      <c r="D51" s="48" t="s">
        <v>26</v>
      </c>
      <c r="E51" s="47" t="s">
        <v>24</v>
      </c>
      <c r="F51" s="47" t="s">
        <v>25</v>
      </c>
      <c r="G51" s="48" t="s">
        <v>26</v>
      </c>
      <c r="H51" s="47" t="s">
        <v>24</v>
      </c>
      <c r="I51" s="47" t="s">
        <v>25</v>
      </c>
      <c r="J51" s="48" t="s">
        <v>26</v>
      </c>
      <c r="K51" s="47" t="s">
        <v>24</v>
      </c>
      <c r="L51" s="47" t="s">
        <v>25</v>
      </c>
      <c r="M51" s="48" t="s">
        <v>26</v>
      </c>
      <c r="N51" s="47" t="s">
        <v>24</v>
      </c>
      <c r="O51" s="47" t="s">
        <v>25</v>
      </c>
      <c r="P51" s="49" t="s">
        <v>26</v>
      </c>
    </row>
    <row r="52" spans="1:16" ht="12.75">
      <c r="A52" s="40" t="s">
        <v>27</v>
      </c>
      <c r="B52" s="50">
        <f>C52/D52*100</f>
        <v>1.9288743996915203</v>
      </c>
      <c r="C52" s="51">
        <v>59.48648648648649</v>
      </c>
      <c r="D52" s="52">
        <v>3084</v>
      </c>
      <c r="E52" s="50">
        <f>F52/G52*100</f>
        <v>1.3486513486513485</v>
      </c>
      <c r="F52" s="51">
        <v>27</v>
      </c>
      <c r="G52" s="52">
        <v>2002</v>
      </c>
      <c r="H52" s="50">
        <f>I52/J52*100</f>
        <v>0.9021842355175688</v>
      </c>
      <c r="I52" s="51">
        <v>19</v>
      </c>
      <c r="J52" s="52">
        <v>2106</v>
      </c>
      <c r="K52" s="50">
        <f>L52/M52*100</f>
        <v>0.8152173913043478</v>
      </c>
      <c r="L52" s="51">
        <v>42</v>
      </c>
      <c r="M52" s="53">
        <v>5152</v>
      </c>
      <c r="N52" s="50">
        <f>O52/P52*100</f>
        <v>1.194803033753131</v>
      </c>
      <c r="O52" s="51">
        <f>L52+I52+F52+C52</f>
        <v>147.48648648648648</v>
      </c>
      <c r="P52" s="54">
        <f>M52+J52+G52+D52</f>
        <v>12344</v>
      </c>
    </row>
    <row r="53" spans="1:16" ht="12.75">
      <c r="A53" s="40" t="s">
        <v>28</v>
      </c>
      <c r="B53" s="50">
        <f aca="true" t="shared" si="4" ref="B53:B65">C53/D53*100</f>
        <v>0.953588549989578</v>
      </c>
      <c r="C53" s="51">
        <v>29.67567567567567</v>
      </c>
      <c r="D53" s="52">
        <v>3112</v>
      </c>
      <c r="E53" s="50">
        <f aca="true" t="shared" si="5" ref="E53:E65">F53/G53*100</f>
        <v>2.6622296173044924</v>
      </c>
      <c r="F53" s="51">
        <v>32</v>
      </c>
      <c r="G53" s="52">
        <v>1202</v>
      </c>
      <c r="H53" s="50">
        <f>I53/J53*100</f>
        <v>0.2884615384615385</v>
      </c>
      <c r="I53" s="51">
        <v>3</v>
      </c>
      <c r="J53" s="52">
        <v>1040</v>
      </c>
      <c r="K53" s="50">
        <f aca="true" t="shared" si="6" ref="K53:K65">L53/M53*100</f>
        <v>0.11086474501108648</v>
      </c>
      <c r="L53" s="51">
        <v>1</v>
      </c>
      <c r="M53" s="52">
        <v>902</v>
      </c>
      <c r="N53" s="50">
        <f aca="true" t="shared" si="7" ref="N53:N66">O53/P53*100</f>
        <v>1.0498029999308771</v>
      </c>
      <c r="O53" s="51">
        <f>L53+I53+F53+C53</f>
        <v>65.67567567567568</v>
      </c>
      <c r="P53" s="54">
        <f>M53+J53+G53+D53</f>
        <v>6256</v>
      </c>
    </row>
    <row r="54" spans="1:16" ht="12.75">
      <c r="A54" s="40" t="s">
        <v>29</v>
      </c>
      <c r="B54" s="50">
        <f t="shared" si="4"/>
        <v>1.6493588759213762</v>
      </c>
      <c r="C54" s="51">
        <v>92.8918918918919</v>
      </c>
      <c r="D54" s="52">
        <v>5632</v>
      </c>
      <c r="E54" s="50"/>
      <c r="F54" s="51"/>
      <c r="G54" s="52"/>
      <c r="H54" s="50"/>
      <c r="I54" s="51"/>
      <c r="J54" s="52"/>
      <c r="K54" s="50"/>
      <c r="M54" s="52"/>
      <c r="N54" s="50">
        <f t="shared" si="7"/>
        <v>1.6493588759213762</v>
      </c>
      <c r="O54" s="51">
        <f>F54+C54</f>
        <v>92.8918918918919</v>
      </c>
      <c r="P54" s="54">
        <f>G54+D54</f>
        <v>5632</v>
      </c>
    </row>
    <row r="55" spans="1:16" ht="12.75">
      <c r="A55" s="40" t="s">
        <v>30</v>
      </c>
      <c r="B55" s="50"/>
      <c r="C55" s="51"/>
      <c r="D55" s="52"/>
      <c r="E55" s="50"/>
      <c r="F55" s="51"/>
      <c r="G55" s="52"/>
      <c r="H55" s="50"/>
      <c r="I55" s="51"/>
      <c r="J55" s="52"/>
      <c r="K55" s="50">
        <f t="shared" si="6"/>
        <v>0.4726890756302521</v>
      </c>
      <c r="L55">
        <v>9</v>
      </c>
      <c r="M55" s="52">
        <v>1904</v>
      </c>
      <c r="N55" s="50">
        <f t="shared" si="7"/>
        <v>0.4726890756302521</v>
      </c>
      <c r="O55" s="51">
        <f>L55+F55+C55</f>
        <v>9</v>
      </c>
      <c r="P55" s="54">
        <f>M55+G55+D55</f>
        <v>1904</v>
      </c>
    </row>
    <row r="56" spans="1:16" ht="12.75">
      <c r="A56" s="40" t="s">
        <v>31</v>
      </c>
      <c r="B56" s="50"/>
      <c r="C56" s="51"/>
      <c r="D56" s="52"/>
      <c r="E56" s="50">
        <f t="shared" si="5"/>
        <v>1.9438444924406046</v>
      </c>
      <c r="F56" s="51">
        <v>9</v>
      </c>
      <c r="G56" s="52">
        <v>463</v>
      </c>
      <c r="H56" s="50">
        <f>I56/J56*100</f>
        <v>0</v>
      </c>
      <c r="I56" s="51">
        <v>0</v>
      </c>
      <c r="J56" s="52">
        <v>624</v>
      </c>
      <c r="K56" s="50">
        <f t="shared" si="6"/>
        <v>0.8174386920980926</v>
      </c>
      <c r="L56" s="51">
        <v>9</v>
      </c>
      <c r="M56" s="52">
        <v>1101</v>
      </c>
      <c r="N56" s="50">
        <f t="shared" si="7"/>
        <v>0.8226691042047531</v>
      </c>
      <c r="O56" s="51">
        <f aca="true" t="shared" si="8" ref="O56:P66">L56+I56+F56+C56</f>
        <v>18</v>
      </c>
      <c r="P56" s="54">
        <f t="shared" si="8"/>
        <v>2188</v>
      </c>
    </row>
    <row r="57" spans="1:16" ht="12.75">
      <c r="A57" s="40" t="s">
        <v>32</v>
      </c>
      <c r="B57" s="50">
        <f t="shared" si="4"/>
        <v>1.9055026249270852</v>
      </c>
      <c r="C57" s="51">
        <v>7.945945945945946</v>
      </c>
      <c r="D57" s="52">
        <v>417</v>
      </c>
      <c r="E57" s="50"/>
      <c r="F57" s="51"/>
      <c r="G57" s="52"/>
      <c r="H57" s="50">
        <f>I57/J57*100</f>
        <v>4.166666666666666</v>
      </c>
      <c r="I57" s="51">
        <v>3</v>
      </c>
      <c r="J57" s="52">
        <v>72</v>
      </c>
      <c r="K57" s="50">
        <f t="shared" si="6"/>
        <v>1.4492753623188406</v>
      </c>
      <c r="L57" s="51">
        <v>3</v>
      </c>
      <c r="M57" s="52">
        <v>207</v>
      </c>
      <c r="N57" s="50">
        <f t="shared" si="7"/>
        <v>2.0037278657968316</v>
      </c>
      <c r="O57" s="51">
        <f t="shared" si="8"/>
        <v>13.945945945945946</v>
      </c>
      <c r="P57" s="54">
        <f t="shared" si="8"/>
        <v>696</v>
      </c>
    </row>
    <row r="58" spans="1:16" ht="12.75">
      <c r="A58" s="40" t="s">
        <v>33</v>
      </c>
      <c r="B58" s="50">
        <f t="shared" si="4"/>
        <v>0.8596157532327744</v>
      </c>
      <c r="C58" s="51">
        <v>31.513513513513512</v>
      </c>
      <c r="D58" s="52">
        <v>3666</v>
      </c>
      <c r="E58" s="50">
        <f t="shared" si="5"/>
        <v>2.0334928229665072</v>
      </c>
      <c r="F58" s="51">
        <v>17</v>
      </c>
      <c r="G58" s="52">
        <v>836</v>
      </c>
      <c r="H58" s="50">
        <f>I58/J58*100</f>
        <v>0.30303030303030304</v>
      </c>
      <c r="I58" s="51">
        <v>2</v>
      </c>
      <c r="J58" s="52">
        <v>660</v>
      </c>
      <c r="K58" s="50">
        <f t="shared" si="6"/>
        <v>0.6214396685655101</v>
      </c>
      <c r="L58" s="51">
        <v>12</v>
      </c>
      <c r="M58" s="52">
        <v>1931</v>
      </c>
      <c r="N58" s="50">
        <f t="shared" si="7"/>
        <v>0.8813409490133021</v>
      </c>
      <c r="O58" s="51">
        <f t="shared" si="8"/>
        <v>62.513513513513516</v>
      </c>
      <c r="P58" s="54">
        <f t="shared" si="8"/>
        <v>7093</v>
      </c>
    </row>
    <row r="59" spans="1:16" ht="12.75">
      <c r="A59" s="40" t="s">
        <v>34</v>
      </c>
      <c r="B59" s="50">
        <f t="shared" si="4"/>
        <v>1.3611569107403563</v>
      </c>
      <c r="C59" s="51">
        <v>50.64864864864865</v>
      </c>
      <c r="D59" s="52">
        <v>3721</v>
      </c>
      <c r="E59" s="50"/>
      <c r="F59" s="51"/>
      <c r="G59" s="52"/>
      <c r="H59" s="50"/>
      <c r="I59" s="51"/>
      <c r="J59" s="52"/>
      <c r="K59" s="50">
        <f t="shared" si="6"/>
        <v>0.2333722287047841</v>
      </c>
      <c r="L59" s="51">
        <v>2</v>
      </c>
      <c r="M59" s="52">
        <v>857</v>
      </c>
      <c r="N59" s="50">
        <f t="shared" si="7"/>
        <v>1.1500360124213338</v>
      </c>
      <c r="O59" s="51">
        <f t="shared" si="8"/>
        <v>52.64864864864865</v>
      </c>
      <c r="P59" s="54">
        <f t="shared" si="8"/>
        <v>4578</v>
      </c>
    </row>
    <row r="60" spans="1:16" ht="12.75">
      <c r="A60" s="40" t="s">
        <v>35</v>
      </c>
      <c r="B60" s="50">
        <f t="shared" si="4"/>
        <v>0.8896361193954192</v>
      </c>
      <c r="C60" s="51">
        <v>28.45945945945946</v>
      </c>
      <c r="D60" s="52">
        <v>3199</v>
      </c>
      <c r="E60" s="50">
        <f t="shared" si="5"/>
        <v>2.4261603375527425</v>
      </c>
      <c r="F60" s="51">
        <v>23</v>
      </c>
      <c r="G60" s="52">
        <v>948</v>
      </c>
      <c r="H60" s="50">
        <f>I60/J60*100</f>
        <v>0.5089058524173028</v>
      </c>
      <c r="I60" s="51">
        <v>2</v>
      </c>
      <c r="J60" s="52">
        <v>393</v>
      </c>
      <c r="K60" s="50">
        <f t="shared" si="6"/>
        <v>0.17346053772766695</v>
      </c>
      <c r="L60" s="51">
        <v>2</v>
      </c>
      <c r="M60" s="52">
        <v>1153</v>
      </c>
      <c r="N60" s="50">
        <f t="shared" si="7"/>
        <v>0.9741693212622424</v>
      </c>
      <c r="O60" s="51">
        <f t="shared" si="8"/>
        <v>55.45945945945946</v>
      </c>
      <c r="P60" s="54">
        <f t="shared" si="8"/>
        <v>5693</v>
      </c>
    </row>
    <row r="61" spans="1:16" ht="12.75">
      <c r="A61" s="40" t="s">
        <v>36</v>
      </c>
      <c r="B61" s="50"/>
      <c r="C61" s="51"/>
      <c r="D61" s="52"/>
      <c r="E61" s="50">
        <f t="shared" si="5"/>
        <v>0.19455252918287938</v>
      </c>
      <c r="F61" s="51">
        <v>1</v>
      </c>
      <c r="G61" s="52">
        <v>514</v>
      </c>
      <c r="H61" s="50">
        <f>I61/J61*100</f>
        <v>0.2358490566037736</v>
      </c>
      <c r="I61" s="51">
        <v>1</v>
      </c>
      <c r="J61" s="52">
        <v>424</v>
      </c>
      <c r="K61" s="50">
        <f t="shared" si="6"/>
        <v>0.4794520547945206</v>
      </c>
      <c r="L61" s="51">
        <v>7</v>
      </c>
      <c r="M61" s="52">
        <v>1460</v>
      </c>
      <c r="N61" s="50">
        <f t="shared" si="7"/>
        <v>0.37531276063386154</v>
      </c>
      <c r="O61" s="51">
        <f t="shared" si="8"/>
        <v>9</v>
      </c>
      <c r="P61" s="54">
        <f t="shared" si="8"/>
        <v>2398</v>
      </c>
    </row>
    <row r="62" spans="1:16" ht="12.75">
      <c r="A62" s="40" t="s">
        <v>37</v>
      </c>
      <c r="B62" s="50">
        <f t="shared" si="4"/>
        <v>1.090549676904932</v>
      </c>
      <c r="C62" s="51">
        <v>70.97297297297298</v>
      </c>
      <c r="D62" s="52">
        <v>6508</v>
      </c>
      <c r="E62" s="50">
        <f t="shared" si="5"/>
        <v>2.1359223300970873</v>
      </c>
      <c r="F62" s="51">
        <v>11</v>
      </c>
      <c r="G62" s="52">
        <v>515</v>
      </c>
      <c r="H62" s="50"/>
      <c r="I62" s="51"/>
      <c r="J62" s="52"/>
      <c r="K62" s="50">
        <f t="shared" si="6"/>
        <v>0.0949667616334283</v>
      </c>
      <c r="L62" s="51">
        <v>2</v>
      </c>
      <c r="M62" s="52">
        <v>2106</v>
      </c>
      <c r="N62" s="50">
        <f t="shared" si="7"/>
        <v>0.9198485373312847</v>
      </c>
      <c r="O62" s="51">
        <f t="shared" si="8"/>
        <v>83.97297297297298</v>
      </c>
      <c r="P62" s="54">
        <f t="shared" si="8"/>
        <v>9129</v>
      </c>
    </row>
    <row r="63" spans="1:16" ht="12.75">
      <c r="A63" s="40" t="s">
        <v>38</v>
      </c>
      <c r="B63" s="50">
        <f t="shared" si="4"/>
        <v>1.1088738266072997</v>
      </c>
      <c r="C63" s="51">
        <v>63.405405405405396</v>
      </c>
      <c r="D63" s="52">
        <v>5718</v>
      </c>
      <c r="E63" s="50">
        <f t="shared" si="5"/>
        <v>0.6510416666666667</v>
      </c>
      <c r="F63" s="51">
        <v>5</v>
      </c>
      <c r="G63" s="52">
        <v>768</v>
      </c>
      <c r="H63" s="50">
        <f>I63/J63*100</f>
        <v>0.17667844522968199</v>
      </c>
      <c r="I63" s="51">
        <v>1</v>
      </c>
      <c r="J63" s="52">
        <v>566</v>
      </c>
      <c r="K63" s="50">
        <f t="shared" si="6"/>
        <v>0.15866719555731854</v>
      </c>
      <c r="L63" s="51">
        <v>4</v>
      </c>
      <c r="M63" s="52">
        <v>2521</v>
      </c>
      <c r="N63" s="50">
        <f t="shared" si="7"/>
        <v>0.7667962541043079</v>
      </c>
      <c r="O63" s="51">
        <f t="shared" si="8"/>
        <v>73.40540540540539</v>
      </c>
      <c r="P63" s="54">
        <f t="shared" si="8"/>
        <v>9573</v>
      </c>
    </row>
    <row r="64" spans="1:16" ht="12.75">
      <c r="A64" s="40" t="s">
        <v>39</v>
      </c>
      <c r="B64" s="50">
        <f t="shared" si="4"/>
        <v>0.8024845862683699</v>
      </c>
      <c r="C64" s="51">
        <v>42.45945945945945</v>
      </c>
      <c r="D64" s="52">
        <v>5291</v>
      </c>
      <c r="E64" s="50">
        <f t="shared" si="5"/>
        <v>0.48622366288492713</v>
      </c>
      <c r="F64" s="51">
        <v>3</v>
      </c>
      <c r="G64" s="52">
        <v>617</v>
      </c>
      <c r="H64" s="50">
        <f>I64/J64*100</f>
        <v>0.46728971962616817</v>
      </c>
      <c r="I64" s="51">
        <v>2</v>
      </c>
      <c r="J64" s="52">
        <v>428</v>
      </c>
      <c r="K64" s="50">
        <f t="shared" si="6"/>
        <v>0.7012622720897616</v>
      </c>
      <c r="L64" s="51">
        <v>5</v>
      </c>
      <c r="M64" s="52">
        <v>713</v>
      </c>
      <c r="N64" s="50">
        <f t="shared" si="7"/>
        <v>0.7442113698320252</v>
      </c>
      <c r="O64" s="51">
        <f t="shared" si="8"/>
        <v>52.45945945945945</v>
      </c>
      <c r="P64" s="54">
        <f t="shared" si="8"/>
        <v>7049</v>
      </c>
    </row>
    <row r="65" spans="1:16" s="39" customFormat="1" ht="13.5" thickBot="1">
      <c r="A65" s="45" t="s">
        <v>40</v>
      </c>
      <c r="B65" s="50">
        <f t="shared" si="4"/>
        <v>1.7074977305762389</v>
      </c>
      <c r="C65" s="51">
        <v>82.86486486486487</v>
      </c>
      <c r="D65" s="52">
        <v>4853</v>
      </c>
      <c r="E65" s="50">
        <f t="shared" si="5"/>
        <v>1.7421602787456445</v>
      </c>
      <c r="F65" s="51">
        <v>15</v>
      </c>
      <c r="G65" s="52">
        <v>861</v>
      </c>
      <c r="H65" s="50">
        <f>I65/J65*100</f>
        <v>1.7118402282453637</v>
      </c>
      <c r="I65" s="51">
        <v>12</v>
      </c>
      <c r="J65" s="52">
        <v>701</v>
      </c>
      <c r="K65" s="50">
        <f t="shared" si="6"/>
        <v>0.3131991051454139</v>
      </c>
      <c r="L65" s="51">
        <v>7</v>
      </c>
      <c r="M65" s="52">
        <v>2235</v>
      </c>
      <c r="N65" s="50">
        <f t="shared" si="7"/>
        <v>1.3510389001718481</v>
      </c>
      <c r="O65" s="51">
        <f t="shared" si="8"/>
        <v>116.86486486486487</v>
      </c>
      <c r="P65" s="54">
        <f t="shared" si="8"/>
        <v>8650</v>
      </c>
    </row>
    <row r="66" spans="1:16" ht="13.5" thickBot="1">
      <c r="A66" s="55" t="s">
        <v>41</v>
      </c>
      <c r="B66" s="56">
        <f>C66/D66*100</f>
        <v>1.239628159386572</v>
      </c>
      <c r="C66" s="57">
        <f>SUM(C52:C65)</f>
        <v>560.3243243243244</v>
      </c>
      <c r="D66" s="58">
        <f>SUM(D52:D65)</f>
        <v>45201</v>
      </c>
      <c r="E66" s="59">
        <f>F66/G66*100</f>
        <v>1.6387806555122624</v>
      </c>
      <c r="F66" s="57">
        <f>SUM(F52:F65)</f>
        <v>143</v>
      </c>
      <c r="G66" s="57">
        <f>SUM(G52:G65)</f>
        <v>8726</v>
      </c>
      <c r="H66" s="59">
        <f>I66/J66*100</f>
        <v>0.6415739948674081</v>
      </c>
      <c r="I66" s="57">
        <f>SUM(I52:I65)</f>
        <v>45</v>
      </c>
      <c r="J66" s="57">
        <f>SUM(J52:J65)</f>
        <v>7014</v>
      </c>
      <c r="K66" s="60">
        <f>L66/M66*100</f>
        <v>0.4720798489344483</v>
      </c>
      <c r="L66" s="57">
        <f>SUM(L52:L65)</f>
        <v>105</v>
      </c>
      <c r="M66" s="58">
        <f>SUM(M52:M65)</f>
        <v>22242</v>
      </c>
      <c r="N66" s="59">
        <f t="shared" si="7"/>
        <v>1.0258398041959587</v>
      </c>
      <c r="O66" s="57">
        <f t="shared" si="8"/>
        <v>853.3243243243244</v>
      </c>
      <c r="P66" s="61">
        <f t="shared" si="8"/>
        <v>83183</v>
      </c>
    </row>
    <row r="67" ht="12.75">
      <c r="A67" t="s">
        <v>42</v>
      </c>
    </row>
    <row r="68" ht="12.75">
      <c r="A68" t="s">
        <v>43</v>
      </c>
    </row>
    <row r="69" ht="12.75">
      <c r="A69" s="63" t="s">
        <v>44</v>
      </c>
    </row>
    <row r="70" ht="12.75"/>
    <row r="71" ht="12.75">
      <c r="A71" t="s">
        <v>16</v>
      </c>
    </row>
    <row r="72" ht="12.75">
      <c r="A72" t="s">
        <v>153</v>
      </c>
    </row>
    <row r="73" ht="12.75">
      <c r="A73" t="s">
        <v>155</v>
      </c>
    </row>
    <row r="76" ht="13.5" thickBot="1"/>
    <row r="77" spans="1:4" ht="12.75">
      <c r="A77" s="34">
        <v>2007</v>
      </c>
      <c r="B77" s="64" t="s">
        <v>156</v>
      </c>
      <c r="C77" s="35"/>
      <c r="D77" s="38"/>
    </row>
    <row r="78" spans="1:4" ht="12.75">
      <c r="A78" s="41"/>
      <c r="B78" s="43" t="s">
        <v>45</v>
      </c>
      <c r="C78" s="42"/>
      <c r="D78" s="44"/>
    </row>
    <row r="79" spans="1:4" ht="13.5" thickBot="1">
      <c r="A79" s="65" t="s">
        <v>46</v>
      </c>
      <c r="B79" s="47" t="s">
        <v>24</v>
      </c>
      <c r="C79" s="47" t="s">
        <v>25</v>
      </c>
      <c r="D79" s="49" t="s">
        <v>26</v>
      </c>
    </row>
    <row r="80" spans="1:6" ht="12.75">
      <c r="A80" s="66" t="s">
        <v>47</v>
      </c>
      <c r="B80" s="50">
        <f aca="true" t="shared" si="9" ref="B80:B85">C80/D80*100</f>
        <v>5.211448099102947</v>
      </c>
      <c r="C80" s="51">
        <v>366</v>
      </c>
      <c r="D80" s="54">
        <v>7023</v>
      </c>
      <c r="E80" s="67"/>
      <c r="F80" s="67"/>
    </row>
    <row r="81" spans="1:6" ht="12.75">
      <c r="A81" s="66" t="s">
        <v>48</v>
      </c>
      <c r="B81" s="50">
        <f t="shared" si="9"/>
        <v>4.21335723890632</v>
      </c>
      <c r="C81" s="51">
        <v>282</v>
      </c>
      <c r="D81" s="54">
        <v>6693</v>
      </c>
      <c r="E81" s="67"/>
      <c r="F81" s="67"/>
    </row>
    <row r="82" spans="1:6" ht="12.75">
      <c r="A82" s="66" t="s">
        <v>49</v>
      </c>
      <c r="B82" s="50">
        <f t="shared" si="9"/>
        <v>3.0828516377649327</v>
      </c>
      <c r="C82" s="51">
        <v>272</v>
      </c>
      <c r="D82" s="54">
        <v>8823</v>
      </c>
      <c r="E82" s="67"/>
      <c r="F82" s="67"/>
    </row>
    <row r="83" spans="1:6" ht="12.75">
      <c r="A83" s="66" t="s">
        <v>50</v>
      </c>
      <c r="B83" s="50">
        <f t="shared" si="9"/>
        <v>2.773227240814416</v>
      </c>
      <c r="C83" s="51">
        <v>237</v>
      </c>
      <c r="D83" s="54">
        <v>8546</v>
      </c>
      <c r="E83" s="67"/>
      <c r="F83" s="67"/>
    </row>
    <row r="84" spans="1:6" ht="13.5" thickBot="1">
      <c r="A84" s="66" t="s">
        <v>51</v>
      </c>
      <c r="B84" s="50">
        <f t="shared" si="9"/>
        <v>5.488036460311432</v>
      </c>
      <c r="C84" s="51">
        <v>289</v>
      </c>
      <c r="D84" s="54">
        <v>5266</v>
      </c>
      <c r="E84" s="67"/>
      <c r="F84" s="67"/>
    </row>
    <row r="85" spans="1:10" ht="13.5" thickBot="1">
      <c r="A85" s="68" t="s">
        <v>41</v>
      </c>
      <c r="B85" s="59">
        <f t="shared" si="9"/>
        <v>3.977882314104151</v>
      </c>
      <c r="C85" s="57">
        <f>SUM(C80:C84)</f>
        <v>1446</v>
      </c>
      <c r="D85" s="61">
        <f>SUM(D80:D84)</f>
        <v>36351</v>
      </c>
      <c r="E85" s="67"/>
      <c r="F85" s="67"/>
      <c r="G85" s="67"/>
      <c r="J85" s="67"/>
    </row>
    <row r="86" spans="1:8" ht="12.75">
      <c r="A86" t="s">
        <v>52</v>
      </c>
      <c r="H86" s="67"/>
    </row>
  </sheetData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23"/>
  <dimension ref="A1:P85"/>
  <sheetViews>
    <sheetView workbookViewId="0" topLeftCell="A64">
      <selection activeCell="K77" sqref="K77"/>
    </sheetView>
  </sheetViews>
  <sheetFormatPr defaultColWidth="9.140625" defaultRowHeight="12.75"/>
  <cols>
    <col min="1" max="1" width="22.710937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157</v>
      </c>
      <c r="B1" s="2"/>
      <c r="C1" s="2"/>
      <c r="D1" s="3"/>
    </row>
    <row r="2" spans="1:4" ht="15.75">
      <c r="A2" s="5" t="s">
        <v>1</v>
      </c>
      <c r="B2" s="6"/>
      <c r="C2" s="6"/>
      <c r="D2" s="7"/>
    </row>
    <row r="3" spans="1:4" ht="12.75">
      <c r="A3" s="8" t="s">
        <v>2</v>
      </c>
      <c r="B3" s="9"/>
      <c r="C3" s="10"/>
      <c r="D3" s="11"/>
    </row>
    <row r="4" spans="1:4" ht="12.75">
      <c r="A4" s="12"/>
      <c r="B4" s="10">
        <v>2006</v>
      </c>
      <c r="C4" s="10">
        <v>2007</v>
      </c>
      <c r="D4" s="13" t="s">
        <v>3</v>
      </c>
    </row>
    <row r="5" spans="1:4" ht="12.75">
      <c r="A5" s="12" t="s">
        <v>4</v>
      </c>
      <c r="B5" s="14">
        <f aca="true" t="shared" si="0" ref="B5:C12">B16/B27*100</f>
        <v>1.1649122807017545</v>
      </c>
      <c r="C5" s="14">
        <f t="shared" si="0"/>
        <v>0.6558311947533505</v>
      </c>
      <c r="D5" s="15">
        <f aca="true" t="shared" si="1" ref="D5:D12">C5-B5</f>
        <v>-0.509081085948404</v>
      </c>
    </row>
    <row r="6" spans="1:4" ht="12.75">
      <c r="A6" s="12" t="s">
        <v>5</v>
      </c>
      <c r="B6" s="14">
        <f t="shared" si="0"/>
        <v>0.7484370872589592</v>
      </c>
      <c r="C6" s="14">
        <f t="shared" si="0"/>
        <v>0.45503694359344027</v>
      </c>
      <c r="D6" s="15">
        <f t="shared" si="1"/>
        <v>-0.2934001436655189</v>
      </c>
    </row>
    <row r="7" spans="1:4" ht="12.75">
      <c r="A7" s="12" t="s">
        <v>6</v>
      </c>
      <c r="B7" s="14">
        <f t="shared" si="0"/>
        <v>5.869106263194933</v>
      </c>
      <c r="C7" s="14">
        <f t="shared" si="0"/>
        <v>5.162385751959828</v>
      </c>
      <c r="D7" s="15">
        <f t="shared" si="1"/>
        <v>-0.7067205112351047</v>
      </c>
    </row>
    <row r="8" spans="1:4" ht="12.75">
      <c r="A8" s="12" t="s">
        <v>7</v>
      </c>
      <c r="B8" s="14">
        <f t="shared" si="0"/>
        <v>1.435447278587028</v>
      </c>
      <c r="C8" s="14">
        <f t="shared" si="0"/>
        <v>1.297750565686144</v>
      </c>
      <c r="D8" s="15">
        <f t="shared" si="1"/>
        <v>-0.13769671290088392</v>
      </c>
    </row>
    <row r="9" spans="1:4" ht="12.75">
      <c r="A9" s="12" t="s">
        <v>8</v>
      </c>
      <c r="B9" s="14">
        <f t="shared" si="0"/>
        <v>3.7260711030082043</v>
      </c>
      <c r="C9" s="14">
        <f t="shared" si="0"/>
        <v>3.8191190253045924</v>
      </c>
      <c r="D9" s="15">
        <f t="shared" si="1"/>
        <v>0.09304792229638803</v>
      </c>
    </row>
    <row r="10" spans="1:4" ht="12.75">
      <c r="A10" s="12" t="s">
        <v>9</v>
      </c>
      <c r="B10" s="14">
        <f t="shared" si="0"/>
        <v>1.8969890812837762</v>
      </c>
      <c r="C10" s="14">
        <f t="shared" si="0"/>
        <v>2.138668506381511</v>
      </c>
      <c r="D10" s="15">
        <f t="shared" si="1"/>
        <v>0.24167942509773477</v>
      </c>
    </row>
    <row r="11" spans="1:4" ht="12.75">
      <c r="A11" s="12" t="s">
        <v>10</v>
      </c>
      <c r="B11" s="14">
        <f t="shared" si="0"/>
        <v>1.9</v>
      </c>
      <c r="C11" s="14">
        <v>1.2</v>
      </c>
      <c r="D11" s="15">
        <f t="shared" si="1"/>
        <v>-0.7</v>
      </c>
    </row>
    <row r="12" spans="1:4" ht="12.75">
      <c r="A12" s="8" t="s">
        <v>11</v>
      </c>
      <c r="B12" s="16">
        <f t="shared" si="0"/>
        <v>2.500298175167972</v>
      </c>
      <c r="C12" s="17">
        <f>C23/C34*100</f>
        <v>2.2209988332155595</v>
      </c>
      <c r="D12" s="18">
        <f t="shared" si="1"/>
        <v>-0.27929934195241257</v>
      </c>
    </row>
    <row r="13" spans="1:4" ht="12.75">
      <c r="A13" s="19"/>
      <c r="B13" s="6"/>
      <c r="C13" s="6"/>
      <c r="D13" s="7"/>
    </row>
    <row r="14" spans="1:4" ht="12.75">
      <c r="A14" s="8" t="s">
        <v>12</v>
      </c>
      <c r="B14" s="10"/>
      <c r="C14" s="10"/>
      <c r="D14" s="11"/>
    </row>
    <row r="15" spans="1:4" ht="12.75">
      <c r="A15" s="12"/>
      <c r="B15" s="10">
        <f>B4</f>
        <v>2006</v>
      </c>
      <c r="C15" s="10">
        <f>C4</f>
        <v>2007</v>
      </c>
      <c r="D15" s="13" t="s">
        <v>3</v>
      </c>
    </row>
    <row r="16" spans="1:4" ht="12.75">
      <c r="A16" s="12" t="s">
        <v>4</v>
      </c>
      <c r="B16" s="20">
        <v>83</v>
      </c>
      <c r="C16" s="21">
        <v>46</v>
      </c>
      <c r="D16" s="22">
        <f>C16-B16</f>
        <v>-37</v>
      </c>
    </row>
    <row r="17" spans="1:4" ht="12.75">
      <c r="A17" s="12" t="s">
        <v>5</v>
      </c>
      <c r="B17" s="20">
        <v>170</v>
      </c>
      <c r="C17" s="21">
        <v>101</v>
      </c>
      <c r="D17" s="22">
        <f aca="true" t="shared" si="2" ref="D17:D23">C17-B17</f>
        <v>-69</v>
      </c>
    </row>
    <row r="18" spans="1:10" ht="12.75">
      <c r="A18" s="12" t="s">
        <v>6</v>
      </c>
      <c r="B18" s="20">
        <v>1668</v>
      </c>
      <c r="C18" s="21">
        <v>1429</v>
      </c>
      <c r="D18" s="22">
        <f t="shared" si="2"/>
        <v>-239</v>
      </c>
      <c r="G18" s="21"/>
      <c r="I18" s="21"/>
      <c r="J18" s="20"/>
    </row>
    <row r="19" spans="1:9" ht="12.75">
      <c r="A19" s="12" t="s">
        <v>7</v>
      </c>
      <c r="B19" s="20">
        <v>677</v>
      </c>
      <c r="C19" s="21">
        <v>585</v>
      </c>
      <c r="D19" s="22">
        <f t="shared" si="2"/>
        <v>-92</v>
      </c>
      <c r="G19" s="21"/>
      <c r="I19" s="21"/>
    </row>
    <row r="20" spans="1:10" ht="12.75">
      <c r="A20" s="12" t="s">
        <v>8</v>
      </c>
      <c r="B20" s="20">
        <v>327</v>
      </c>
      <c r="C20" s="21">
        <v>326</v>
      </c>
      <c r="D20" s="22">
        <f t="shared" si="2"/>
        <v>-1</v>
      </c>
      <c r="E20" s="21"/>
      <c r="F20" s="21"/>
      <c r="J20" s="20"/>
    </row>
    <row r="21" spans="1:6" ht="12.75">
      <c r="A21" s="12" t="s">
        <v>9</v>
      </c>
      <c r="B21" s="23">
        <v>172</v>
      </c>
      <c r="C21" s="24">
        <v>186</v>
      </c>
      <c r="D21" s="22">
        <f t="shared" si="2"/>
        <v>14</v>
      </c>
      <c r="F21" s="21"/>
    </row>
    <row r="22" spans="1:4" ht="12.75">
      <c r="A22" s="12" t="s">
        <v>10</v>
      </c>
      <c r="B22" s="25">
        <v>47.5</v>
      </c>
      <c r="C22" s="26">
        <f>C11*C33/100</f>
        <v>30</v>
      </c>
      <c r="D22" s="22">
        <f t="shared" si="2"/>
        <v>-17.5</v>
      </c>
    </row>
    <row r="23" spans="1:9" ht="12.75">
      <c r="A23" s="8" t="s">
        <v>11</v>
      </c>
      <c r="B23" s="27">
        <f>SUM(B16:B22)</f>
        <v>3144.5</v>
      </c>
      <c r="C23" s="27">
        <f>SUM(C16:C22)</f>
        <v>2703</v>
      </c>
      <c r="D23" s="28">
        <f t="shared" si="2"/>
        <v>-441.5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13</v>
      </c>
      <c r="B25" s="10"/>
      <c r="C25" s="10"/>
      <c r="D25" s="11"/>
    </row>
    <row r="26" spans="1:4" ht="12.75">
      <c r="A26" s="12"/>
      <c r="B26" s="10">
        <f>B4</f>
        <v>2006</v>
      </c>
      <c r="C26" s="10">
        <f>C4</f>
        <v>2007</v>
      </c>
      <c r="D26" s="13" t="s">
        <v>3</v>
      </c>
    </row>
    <row r="27" spans="1:9" ht="12.75">
      <c r="A27" s="12" t="s">
        <v>4</v>
      </c>
      <c r="B27" s="21">
        <v>7125</v>
      </c>
      <c r="C27" s="21">
        <v>7014</v>
      </c>
      <c r="D27" s="22">
        <f aca="true" t="shared" si="3" ref="D27:D34">C27-B27</f>
        <v>-111</v>
      </c>
      <c r="G27" s="21"/>
      <c r="I27" s="21"/>
    </row>
    <row r="28" spans="1:9" ht="12.75">
      <c r="A28" s="12" t="s">
        <v>5</v>
      </c>
      <c r="B28" s="21">
        <v>22714</v>
      </c>
      <c r="C28" s="21">
        <v>22196</v>
      </c>
      <c r="D28" s="22">
        <f t="shared" si="3"/>
        <v>-518</v>
      </c>
      <c r="G28" s="21"/>
      <c r="I28" s="21"/>
    </row>
    <row r="29" spans="1:10" ht="12.75">
      <c r="A29" s="12" t="s">
        <v>6</v>
      </c>
      <c r="B29" s="21">
        <v>28420</v>
      </c>
      <c r="C29" s="21">
        <v>27681</v>
      </c>
      <c r="D29" s="22">
        <f t="shared" si="3"/>
        <v>-739</v>
      </c>
      <c r="G29" s="21"/>
      <c r="I29" s="21"/>
      <c r="J29" s="29"/>
    </row>
    <row r="30" spans="1:9" ht="12.75">
      <c r="A30" s="12" t="s">
        <v>7</v>
      </c>
      <c r="B30" s="21">
        <v>47163</v>
      </c>
      <c r="C30" s="21">
        <v>45078</v>
      </c>
      <c r="D30" s="22">
        <f t="shared" si="3"/>
        <v>-2085</v>
      </c>
      <c r="G30" s="21"/>
      <c r="I30" s="21"/>
    </row>
    <row r="31" spans="1:10" ht="12.75">
      <c r="A31" s="12" t="s">
        <v>8</v>
      </c>
      <c r="B31" s="21">
        <v>8776</v>
      </c>
      <c r="C31" s="21">
        <v>8536</v>
      </c>
      <c r="D31" s="22">
        <f t="shared" si="3"/>
        <v>-240</v>
      </c>
      <c r="E31" s="21"/>
      <c r="F31" s="21"/>
      <c r="G31" s="21"/>
      <c r="I31" s="21"/>
      <c r="J31" s="29"/>
    </row>
    <row r="32" spans="1:9" ht="12.75">
      <c r="A32" s="12" t="s">
        <v>9</v>
      </c>
      <c r="B32" s="21">
        <v>9067</v>
      </c>
      <c r="C32" s="21">
        <v>8697</v>
      </c>
      <c r="D32" s="22">
        <f t="shared" si="3"/>
        <v>-370</v>
      </c>
      <c r="G32" s="21"/>
      <c r="I32" s="21"/>
    </row>
    <row r="33" spans="1:9" ht="12.75">
      <c r="A33" s="12" t="s">
        <v>10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11</v>
      </c>
      <c r="B34" s="27">
        <f>SUM(B27:B33)</f>
        <v>125765</v>
      </c>
      <c r="C34" s="27">
        <f>SUM(C27:C33)</f>
        <v>121702</v>
      </c>
      <c r="D34" s="28">
        <f t="shared" si="3"/>
        <v>-4063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14</v>
      </c>
    </row>
    <row r="37" ht="12.75">
      <c r="A37" s="32" t="s">
        <v>15</v>
      </c>
    </row>
    <row r="38" ht="12.75">
      <c r="A38" s="32"/>
    </row>
    <row r="39" ht="12.75">
      <c r="A39" s="32" t="s">
        <v>16</v>
      </c>
    </row>
    <row r="40" ht="12.75">
      <c r="A40" t="s">
        <v>158</v>
      </c>
    </row>
    <row r="41" ht="12.75">
      <c r="A41" s="32"/>
    </row>
    <row r="44" ht="12.75">
      <c r="A44" t="s">
        <v>18</v>
      </c>
    </row>
    <row r="45" ht="12.75">
      <c r="A45" t="s">
        <v>19</v>
      </c>
    </row>
    <row r="46" ht="12.75"/>
    <row r="47" spans="1:3" ht="12.75">
      <c r="A47" t="s">
        <v>159</v>
      </c>
      <c r="B47">
        <v>2007</v>
      </c>
      <c r="C47" t="s">
        <v>21</v>
      </c>
    </row>
    <row r="48" ht="13.5" thickBot="1"/>
    <row r="49" spans="1:16" s="39" customFormat="1" ht="12.75">
      <c r="A49" s="33">
        <v>2007</v>
      </c>
      <c r="B49" s="34" t="str">
        <f>A47</f>
        <v>UGE 45</v>
      </c>
      <c r="C49" s="35"/>
      <c r="D49" s="36"/>
      <c r="E49" s="37" t="str">
        <f>B49</f>
        <v>UGE 45</v>
      </c>
      <c r="F49" s="35"/>
      <c r="G49" s="36"/>
      <c r="H49" s="35" t="str">
        <f>B49</f>
        <v>UGE 45</v>
      </c>
      <c r="I49" s="35"/>
      <c r="J49" s="36"/>
      <c r="K49" s="35" t="str">
        <f>B49</f>
        <v>UGE 45</v>
      </c>
      <c r="L49" s="35"/>
      <c r="M49" s="36"/>
      <c r="N49" s="35" t="str">
        <f>B49</f>
        <v>UGE 45</v>
      </c>
      <c r="O49" s="35"/>
      <c r="P49" s="38"/>
    </row>
    <row r="50" spans="1:16" ht="12.75">
      <c r="A50" s="40"/>
      <c r="B50" s="41" t="s">
        <v>7</v>
      </c>
      <c r="C50" s="42"/>
      <c r="D50" s="42"/>
      <c r="E50" s="43" t="s">
        <v>9</v>
      </c>
      <c r="F50" s="42"/>
      <c r="G50" s="42"/>
      <c r="H50" s="43" t="s">
        <v>4</v>
      </c>
      <c r="I50" s="42"/>
      <c r="J50" s="42"/>
      <c r="K50" s="43" t="s">
        <v>22</v>
      </c>
      <c r="L50" s="42"/>
      <c r="M50" s="42"/>
      <c r="N50" s="43" t="s">
        <v>11</v>
      </c>
      <c r="O50" s="42"/>
      <c r="P50" s="44"/>
    </row>
    <row r="51" spans="1:16" ht="13.5" thickBot="1">
      <c r="A51" s="45" t="s">
        <v>23</v>
      </c>
      <c r="B51" s="46" t="s">
        <v>24</v>
      </c>
      <c r="C51" s="47" t="s">
        <v>25</v>
      </c>
      <c r="D51" s="48" t="s">
        <v>26</v>
      </c>
      <c r="E51" s="47" t="s">
        <v>24</v>
      </c>
      <c r="F51" s="47" t="s">
        <v>25</v>
      </c>
      <c r="G51" s="48" t="s">
        <v>26</v>
      </c>
      <c r="H51" s="47" t="s">
        <v>24</v>
      </c>
      <c r="I51" s="47" t="s">
        <v>25</v>
      </c>
      <c r="J51" s="48" t="s">
        <v>26</v>
      </c>
      <c r="K51" s="47" t="s">
        <v>24</v>
      </c>
      <c r="L51" s="47" t="s">
        <v>25</v>
      </c>
      <c r="M51" s="48" t="s">
        <v>26</v>
      </c>
      <c r="N51" s="47" t="s">
        <v>24</v>
      </c>
      <c r="O51" s="47" t="s">
        <v>25</v>
      </c>
      <c r="P51" s="49" t="s">
        <v>26</v>
      </c>
    </row>
    <row r="52" spans="1:16" ht="12.75">
      <c r="A52" s="40" t="s">
        <v>27</v>
      </c>
      <c r="B52" s="50">
        <f>C52/D52*100</f>
        <v>2.1241801332887866</v>
      </c>
      <c r="C52" s="51">
        <v>65.29729729729729</v>
      </c>
      <c r="D52" s="52">
        <v>3074</v>
      </c>
      <c r="E52" s="50">
        <f>F52/G52*100</f>
        <v>2.155388471177945</v>
      </c>
      <c r="F52" s="51">
        <v>43</v>
      </c>
      <c r="G52" s="52">
        <v>1995</v>
      </c>
      <c r="H52" s="50">
        <f>I52/J52*100</f>
        <v>0.9021842355175688</v>
      </c>
      <c r="I52" s="51">
        <v>19</v>
      </c>
      <c r="J52" s="52">
        <v>2106</v>
      </c>
      <c r="K52" s="50">
        <f>L52/M52*100</f>
        <v>0.8558646177786422</v>
      </c>
      <c r="L52" s="51">
        <v>44</v>
      </c>
      <c r="M52" s="53">
        <v>5141</v>
      </c>
      <c r="N52" s="50">
        <f>O52/P52*100</f>
        <v>1.3908517156324887</v>
      </c>
      <c r="O52" s="51">
        <f>L52+I52+F52+C52</f>
        <v>171.2972972972973</v>
      </c>
      <c r="P52" s="54">
        <f>M52+J52+G52+D52</f>
        <v>12316</v>
      </c>
    </row>
    <row r="53" spans="1:16" ht="12.75">
      <c r="A53" s="40" t="s">
        <v>28</v>
      </c>
      <c r="B53" s="50">
        <f aca="true" t="shared" si="4" ref="B53:B65">C53/D53*100</f>
        <v>0.9139574356965663</v>
      </c>
      <c r="C53" s="51">
        <v>28.378378378378383</v>
      </c>
      <c r="D53" s="52">
        <v>3105</v>
      </c>
      <c r="E53" s="50">
        <f aca="true" t="shared" si="5" ref="E53:E65">F53/G53*100</f>
        <v>3.0807660283097418</v>
      </c>
      <c r="F53" s="51">
        <v>37</v>
      </c>
      <c r="G53" s="52">
        <v>1201</v>
      </c>
      <c r="H53" s="50">
        <f>I53/J53*100</f>
        <v>0.3857280617164899</v>
      </c>
      <c r="I53" s="51">
        <v>4</v>
      </c>
      <c r="J53" s="52">
        <v>1037</v>
      </c>
      <c r="K53" s="50">
        <f aca="true" t="shared" si="6" ref="K53:K65">L53/M53*100</f>
        <v>0.22099447513812157</v>
      </c>
      <c r="L53" s="51">
        <v>2</v>
      </c>
      <c r="M53" s="52">
        <v>905</v>
      </c>
      <c r="N53" s="50">
        <f aca="true" t="shared" si="7" ref="N53:N66">O53/P53*100</f>
        <v>1.1424196283351213</v>
      </c>
      <c r="O53" s="51">
        <f>L53+I53+F53+C53</f>
        <v>71.37837837837839</v>
      </c>
      <c r="P53" s="54">
        <f>M53+J53+G53+D53</f>
        <v>6248</v>
      </c>
    </row>
    <row r="54" spans="1:16" ht="12.75">
      <c r="A54" s="40" t="s">
        <v>29</v>
      </c>
      <c r="B54" s="50">
        <f t="shared" si="4"/>
        <v>1.7597426364354372</v>
      </c>
      <c r="C54" s="51">
        <v>98.75675675675674</v>
      </c>
      <c r="D54" s="52">
        <v>5612</v>
      </c>
      <c r="E54" s="50"/>
      <c r="F54" s="51"/>
      <c r="G54" s="52"/>
      <c r="H54" s="50"/>
      <c r="I54" s="51"/>
      <c r="J54" s="52"/>
      <c r="K54" s="50"/>
      <c r="M54" s="52"/>
      <c r="N54" s="50">
        <f t="shared" si="7"/>
        <v>1.7597426364354372</v>
      </c>
      <c r="O54" s="51">
        <f>F54+C54</f>
        <v>98.75675675675674</v>
      </c>
      <c r="P54" s="54">
        <f>G54+D54</f>
        <v>5612</v>
      </c>
    </row>
    <row r="55" spans="1:16" ht="12.75">
      <c r="A55" s="40" t="s">
        <v>30</v>
      </c>
      <c r="B55" s="50"/>
      <c r="C55" s="51"/>
      <c r="D55" s="52"/>
      <c r="E55" s="50"/>
      <c r="F55" s="51"/>
      <c r="G55" s="52"/>
      <c r="H55" s="50"/>
      <c r="I55" s="51"/>
      <c r="J55" s="52"/>
      <c r="K55" s="50">
        <f t="shared" si="6"/>
        <v>0.3707627118644068</v>
      </c>
      <c r="L55">
        <v>7</v>
      </c>
      <c r="M55" s="52">
        <v>1888</v>
      </c>
      <c r="N55" s="50">
        <f t="shared" si="7"/>
        <v>0.3707627118644068</v>
      </c>
      <c r="O55" s="51">
        <f>L55+F55+C55</f>
        <v>7</v>
      </c>
      <c r="P55" s="54">
        <f>M55+G55+D55</f>
        <v>1888</v>
      </c>
    </row>
    <row r="56" spans="1:16" ht="12.75">
      <c r="A56" s="40" t="s">
        <v>31</v>
      </c>
      <c r="B56" s="50"/>
      <c r="C56" s="51"/>
      <c r="D56" s="52"/>
      <c r="E56" s="50">
        <f t="shared" si="5"/>
        <v>3.2537960954446854</v>
      </c>
      <c r="F56" s="51">
        <v>15</v>
      </c>
      <c r="G56" s="52">
        <v>461</v>
      </c>
      <c r="H56" s="50">
        <f>I56/J56*100</f>
        <v>0</v>
      </c>
      <c r="I56" s="51">
        <v>0</v>
      </c>
      <c r="J56" s="52">
        <v>624</v>
      </c>
      <c r="K56" s="50">
        <f t="shared" si="6"/>
        <v>0.821917808219178</v>
      </c>
      <c r="L56" s="51">
        <v>9</v>
      </c>
      <c r="M56" s="52">
        <v>1095</v>
      </c>
      <c r="N56" s="50">
        <f t="shared" si="7"/>
        <v>1.1009174311926606</v>
      </c>
      <c r="O56" s="51">
        <f aca="true" t="shared" si="8" ref="O56:P66">L56+I56+F56+C56</f>
        <v>24</v>
      </c>
      <c r="P56" s="54">
        <f t="shared" si="8"/>
        <v>2180</v>
      </c>
    </row>
    <row r="57" spans="1:16" ht="12.75">
      <c r="A57" s="40" t="s">
        <v>32</v>
      </c>
      <c r="B57" s="50">
        <f t="shared" si="4"/>
        <v>2.5277075636787867</v>
      </c>
      <c r="C57" s="51">
        <v>10.54054054054054</v>
      </c>
      <c r="D57" s="52">
        <v>417</v>
      </c>
      <c r="E57" s="50"/>
      <c r="F57" s="51"/>
      <c r="G57" s="52"/>
      <c r="H57" s="50">
        <f>I57/J57*100</f>
        <v>2.7777777777777777</v>
      </c>
      <c r="I57" s="51">
        <v>2</v>
      </c>
      <c r="J57" s="52">
        <v>72</v>
      </c>
      <c r="K57" s="50">
        <f t="shared" si="6"/>
        <v>2.403846153846154</v>
      </c>
      <c r="L57" s="51">
        <v>5</v>
      </c>
      <c r="M57" s="52">
        <v>208</v>
      </c>
      <c r="N57" s="50">
        <f t="shared" si="7"/>
        <v>2.516576835084726</v>
      </c>
      <c r="O57" s="51">
        <f t="shared" si="8"/>
        <v>17.54054054054054</v>
      </c>
      <c r="P57" s="54">
        <f t="shared" si="8"/>
        <v>697</v>
      </c>
    </row>
    <row r="58" spans="1:16" ht="12.75">
      <c r="A58" s="40" t="s">
        <v>33</v>
      </c>
      <c r="B58" s="50">
        <f t="shared" si="4"/>
        <v>1.0050583772020114</v>
      </c>
      <c r="C58" s="51">
        <v>36.945945945945944</v>
      </c>
      <c r="D58" s="52">
        <v>3676</v>
      </c>
      <c r="E58" s="50">
        <f t="shared" si="5"/>
        <v>3.481392557022809</v>
      </c>
      <c r="F58" s="51">
        <v>29</v>
      </c>
      <c r="G58" s="52">
        <v>833</v>
      </c>
      <c r="H58" s="50">
        <f>I58/J58*100</f>
        <v>0.30303030303030304</v>
      </c>
      <c r="I58" s="51">
        <v>2</v>
      </c>
      <c r="J58" s="52">
        <v>660</v>
      </c>
      <c r="K58" s="50">
        <f t="shared" si="6"/>
        <v>0.6204756980351602</v>
      </c>
      <c r="L58" s="51">
        <v>12</v>
      </c>
      <c r="M58" s="52">
        <v>1934</v>
      </c>
      <c r="N58" s="50">
        <f t="shared" si="7"/>
        <v>1.1255236652955924</v>
      </c>
      <c r="O58" s="51">
        <f t="shared" si="8"/>
        <v>79.94594594594594</v>
      </c>
      <c r="P58" s="54">
        <f t="shared" si="8"/>
        <v>7103</v>
      </c>
    </row>
    <row r="59" spans="1:16" ht="12.75">
      <c r="A59" s="40" t="s">
        <v>34</v>
      </c>
      <c r="B59" s="50">
        <f t="shared" si="4"/>
        <v>1.3939795821704692</v>
      </c>
      <c r="C59" s="51">
        <v>51.7027027027027</v>
      </c>
      <c r="D59" s="52">
        <v>3709</v>
      </c>
      <c r="E59" s="50"/>
      <c r="F59" s="51"/>
      <c r="G59" s="52"/>
      <c r="H59" s="50"/>
      <c r="I59" s="51"/>
      <c r="J59" s="52"/>
      <c r="K59" s="50">
        <f t="shared" si="6"/>
        <v>0</v>
      </c>
      <c r="L59" s="51">
        <v>0</v>
      </c>
      <c r="M59" s="52">
        <v>855</v>
      </c>
      <c r="N59" s="50">
        <f t="shared" si="7"/>
        <v>1.1328374825307341</v>
      </c>
      <c r="O59" s="51">
        <f t="shared" si="8"/>
        <v>51.7027027027027</v>
      </c>
      <c r="P59" s="54">
        <f t="shared" si="8"/>
        <v>4564</v>
      </c>
    </row>
    <row r="60" spans="1:16" ht="12.75">
      <c r="A60" s="40" t="s">
        <v>35</v>
      </c>
      <c r="B60" s="50">
        <f t="shared" si="4"/>
        <v>0.9344765999949215</v>
      </c>
      <c r="C60" s="51">
        <v>29.837837837837842</v>
      </c>
      <c r="D60" s="52">
        <v>3193</v>
      </c>
      <c r="E60" s="50">
        <f t="shared" si="5"/>
        <v>2.869287991498406</v>
      </c>
      <c r="F60" s="51">
        <v>27</v>
      </c>
      <c r="G60" s="52">
        <v>941</v>
      </c>
      <c r="H60" s="50">
        <f>I60/J60*100</f>
        <v>0.5076142131979695</v>
      </c>
      <c r="I60" s="51">
        <v>2</v>
      </c>
      <c r="J60" s="52">
        <v>394</v>
      </c>
      <c r="K60" s="50">
        <f t="shared" si="6"/>
        <v>0.17316017316017315</v>
      </c>
      <c r="L60" s="51">
        <v>2</v>
      </c>
      <c r="M60" s="52">
        <v>1155</v>
      </c>
      <c r="N60" s="50">
        <f t="shared" si="7"/>
        <v>1.0705232771043083</v>
      </c>
      <c r="O60" s="51">
        <f t="shared" si="8"/>
        <v>60.83783783783784</v>
      </c>
      <c r="P60" s="54">
        <f t="shared" si="8"/>
        <v>5683</v>
      </c>
    </row>
    <row r="61" spans="1:16" ht="12.75">
      <c r="A61" s="40" t="s">
        <v>36</v>
      </c>
      <c r="B61" s="50"/>
      <c r="C61" s="51"/>
      <c r="D61" s="52"/>
      <c r="E61" s="50">
        <f t="shared" si="5"/>
        <v>0.1976284584980237</v>
      </c>
      <c r="F61" s="51">
        <v>1</v>
      </c>
      <c r="G61" s="52">
        <v>506</v>
      </c>
      <c r="H61" s="50">
        <f>I61/J61*100</f>
        <v>0.2358490566037736</v>
      </c>
      <c r="I61" s="51">
        <v>1</v>
      </c>
      <c r="J61" s="52">
        <v>424</v>
      </c>
      <c r="K61" s="50">
        <f t="shared" si="6"/>
        <v>0.13745704467353953</v>
      </c>
      <c r="L61" s="51">
        <v>2</v>
      </c>
      <c r="M61" s="52">
        <v>1455</v>
      </c>
      <c r="N61" s="50">
        <f t="shared" si="7"/>
        <v>0.16771488469601675</v>
      </c>
      <c r="O61" s="51">
        <f t="shared" si="8"/>
        <v>4</v>
      </c>
      <c r="P61" s="54">
        <f t="shared" si="8"/>
        <v>2385</v>
      </c>
    </row>
    <row r="62" spans="1:16" ht="12.75">
      <c r="A62" s="40" t="s">
        <v>37</v>
      </c>
      <c r="B62" s="50">
        <f t="shared" si="4"/>
        <v>1.2287283431945275</v>
      </c>
      <c r="C62" s="51">
        <v>79.75675675675677</v>
      </c>
      <c r="D62" s="52">
        <v>6491</v>
      </c>
      <c r="E62" s="50">
        <f t="shared" si="5"/>
        <v>2.53411306042885</v>
      </c>
      <c r="F62" s="51">
        <v>13</v>
      </c>
      <c r="G62" s="52">
        <v>513</v>
      </c>
      <c r="H62" s="50"/>
      <c r="I62" s="51"/>
      <c r="J62" s="52"/>
      <c r="K62" s="50">
        <f t="shared" si="6"/>
        <v>0.0951022349025202</v>
      </c>
      <c r="L62" s="51">
        <v>2</v>
      </c>
      <c r="M62" s="52">
        <v>2103</v>
      </c>
      <c r="N62" s="50">
        <f t="shared" si="7"/>
        <v>1.0404826699984273</v>
      </c>
      <c r="O62" s="51">
        <f t="shared" si="8"/>
        <v>94.75675675675677</v>
      </c>
      <c r="P62" s="54">
        <f t="shared" si="8"/>
        <v>9107</v>
      </c>
    </row>
    <row r="63" spans="1:16" ht="12.75">
      <c r="A63" s="40" t="s">
        <v>38</v>
      </c>
      <c r="B63" s="50">
        <f t="shared" si="4"/>
        <v>0.9504425616509679</v>
      </c>
      <c r="C63" s="51">
        <v>54.27027027027027</v>
      </c>
      <c r="D63" s="52">
        <v>5710</v>
      </c>
      <c r="E63" s="50">
        <f t="shared" si="5"/>
        <v>1.171875</v>
      </c>
      <c r="F63" s="51">
        <v>9</v>
      </c>
      <c r="G63" s="52">
        <v>768</v>
      </c>
      <c r="H63" s="50">
        <f>I63/J63*100</f>
        <v>0.5291005291005291</v>
      </c>
      <c r="I63" s="51">
        <v>3</v>
      </c>
      <c r="J63" s="52">
        <v>567</v>
      </c>
      <c r="K63" s="50">
        <f t="shared" si="6"/>
        <v>0.07971303308090873</v>
      </c>
      <c r="L63" s="51">
        <v>2</v>
      </c>
      <c r="M63" s="52">
        <v>2509</v>
      </c>
      <c r="N63" s="50">
        <f t="shared" si="7"/>
        <v>0.7145726425609196</v>
      </c>
      <c r="O63" s="51">
        <f t="shared" si="8"/>
        <v>68.27027027027026</v>
      </c>
      <c r="P63" s="54">
        <f t="shared" si="8"/>
        <v>9554</v>
      </c>
    </row>
    <row r="64" spans="1:16" ht="12.75">
      <c r="A64" s="40" t="s">
        <v>39</v>
      </c>
      <c r="B64" s="50">
        <f t="shared" si="4"/>
        <v>0.9520474942460083</v>
      </c>
      <c r="C64" s="51">
        <v>49.972972972972975</v>
      </c>
      <c r="D64" s="52">
        <v>5249</v>
      </c>
      <c r="E64" s="50">
        <f t="shared" si="5"/>
        <v>0.32310177705977383</v>
      </c>
      <c r="F64" s="51">
        <v>2</v>
      </c>
      <c r="G64" s="52">
        <v>619</v>
      </c>
      <c r="H64" s="50">
        <f>I64/J64*100</f>
        <v>0.2331002331002331</v>
      </c>
      <c r="I64" s="51">
        <v>1</v>
      </c>
      <c r="J64" s="52">
        <v>429</v>
      </c>
      <c r="K64" s="50">
        <f t="shared" si="6"/>
        <v>0.5555555555555556</v>
      </c>
      <c r="L64" s="51">
        <v>4</v>
      </c>
      <c r="M64" s="52">
        <v>720</v>
      </c>
      <c r="N64" s="50">
        <f t="shared" si="7"/>
        <v>0.8119277892685332</v>
      </c>
      <c r="O64" s="51">
        <f t="shared" si="8"/>
        <v>56.972972972972975</v>
      </c>
      <c r="P64" s="54">
        <f t="shared" si="8"/>
        <v>7017</v>
      </c>
    </row>
    <row r="65" spans="1:16" s="39" customFormat="1" ht="13.5" thickBot="1">
      <c r="A65" s="45" t="s">
        <v>40</v>
      </c>
      <c r="B65" s="50">
        <f t="shared" si="4"/>
        <v>1.6483025776706073</v>
      </c>
      <c r="C65" s="51">
        <v>79.8108108108108</v>
      </c>
      <c r="D65" s="52">
        <v>4842</v>
      </c>
      <c r="E65" s="50">
        <f t="shared" si="5"/>
        <v>1.1627906976744187</v>
      </c>
      <c r="F65" s="51">
        <v>10</v>
      </c>
      <c r="G65" s="52">
        <v>860</v>
      </c>
      <c r="H65" s="50">
        <f>I65/J65*100</f>
        <v>1.7118402282453637</v>
      </c>
      <c r="I65" s="51">
        <v>12</v>
      </c>
      <c r="J65" s="52">
        <v>701</v>
      </c>
      <c r="K65" s="50">
        <f t="shared" si="6"/>
        <v>0.4488330341113106</v>
      </c>
      <c r="L65" s="51">
        <v>10</v>
      </c>
      <c r="M65" s="52">
        <v>2228</v>
      </c>
      <c r="N65" s="50">
        <f t="shared" si="7"/>
        <v>1.2954560399815873</v>
      </c>
      <c r="O65" s="51">
        <f t="shared" si="8"/>
        <v>111.8108108108108</v>
      </c>
      <c r="P65" s="54">
        <f t="shared" si="8"/>
        <v>8631</v>
      </c>
    </row>
    <row r="66" spans="1:16" ht="13.5" thickBot="1">
      <c r="A66" s="55" t="s">
        <v>41</v>
      </c>
      <c r="B66" s="56">
        <f>C66/D66*100</f>
        <v>1.2983501270470523</v>
      </c>
      <c r="C66" s="57">
        <f>SUM(C52:C65)</f>
        <v>585.2702702702703</v>
      </c>
      <c r="D66" s="58">
        <f>SUM(D52:D65)</f>
        <v>45078</v>
      </c>
      <c r="E66" s="59">
        <f>F66/G66*100</f>
        <v>2.138668506381511</v>
      </c>
      <c r="F66" s="57">
        <f>SUM(F52:F65)</f>
        <v>186</v>
      </c>
      <c r="G66" s="57">
        <f>SUM(G52:G65)</f>
        <v>8697</v>
      </c>
      <c r="H66" s="59">
        <f>I66/J66*100</f>
        <v>0.6558311947533505</v>
      </c>
      <c r="I66" s="57">
        <f>SUM(I52:I65)</f>
        <v>46</v>
      </c>
      <c r="J66" s="57">
        <f>SUM(J52:J65)</f>
        <v>7014</v>
      </c>
      <c r="K66" s="60">
        <f>L66/M66*100</f>
        <v>0.45503694359344027</v>
      </c>
      <c r="L66" s="57">
        <f>SUM(L52:L65)</f>
        <v>101</v>
      </c>
      <c r="M66" s="58">
        <f>SUM(M52:M65)</f>
        <v>22196</v>
      </c>
      <c r="N66" s="59">
        <f t="shared" si="7"/>
        <v>1.1065497020790147</v>
      </c>
      <c r="O66" s="57">
        <f t="shared" si="8"/>
        <v>918.2702702702703</v>
      </c>
      <c r="P66" s="61">
        <f t="shared" si="8"/>
        <v>82985</v>
      </c>
    </row>
    <row r="67" ht="12.75">
      <c r="A67" t="s">
        <v>42</v>
      </c>
    </row>
    <row r="68" ht="12.75">
      <c r="A68" t="s">
        <v>43</v>
      </c>
    </row>
    <row r="69" ht="12.75">
      <c r="A69" s="63" t="s">
        <v>44</v>
      </c>
    </row>
    <row r="70" ht="12.75"/>
    <row r="71" ht="12.75">
      <c r="A71" t="s">
        <v>16</v>
      </c>
    </row>
    <row r="72" ht="12.75">
      <c r="A72" t="s">
        <v>158</v>
      </c>
    </row>
    <row r="75" ht="13.5" thickBot="1"/>
    <row r="76" spans="1:4" ht="12.75">
      <c r="A76" s="34">
        <v>2007</v>
      </c>
      <c r="B76" s="64" t="s">
        <v>160</v>
      </c>
      <c r="C76" s="35"/>
      <c r="D76" s="38"/>
    </row>
    <row r="77" spans="1:4" ht="12.75">
      <c r="A77" s="41"/>
      <c r="B77" s="43" t="s">
        <v>45</v>
      </c>
      <c r="C77" s="42"/>
      <c r="D77" s="44"/>
    </row>
    <row r="78" spans="1:4" ht="13.5" thickBot="1">
      <c r="A78" s="65" t="s">
        <v>46</v>
      </c>
      <c r="B78" s="47" t="s">
        <v>24</v>
      </c>
      <c r="C78" s="47" t="s">
        <v>25</v>
      </c>
      <c r="D78" s="49" t="s">
        <v>26</v>
      </c>
    </row>
    <row r="79" spans="1:6" ht="12.75">
      <c r="A79" s="66" t="s">
        <v>47</v>
      </c>
      <c r="B79" s="50">
        <f aca="true" t="shared" si="9" ref="B79:B84">C79/D79*100</f>
        <v>6.086583797685384</v>
      </c>
      <c r="C79" s="51">
        <v>426</v>
      </c>
      <c r="D79" s="54">
        <v>6999</v>
      </c>
      <c r="E79" s="67"/>
      <c r="F79" s="67"/>
    </row>
    <row r="80" spans="1:6" ht="12.75">
      <c r="A80" s="66" t="s">
        <v>48</v>
      </c>
      <c r="B80" s="50">
        <f t="shared" si="9"/>
        <v>4.90503962913115</v>
      </c>
      <c r="C80" s="51">
        <v>328</v>
      </c>
      <c r="D80" s="54">
        <v>6687</v>
      </c>
      <c r="E80" s="67"/>
      <c r="F80" s="67"/>
    </row>
    <row r="81" spans="1:6" ht="12.75">
      <c r="A81" s="66" t="s">
        <v>49</v>
      </c>
      <c r="B81" s="50">
        <f t="shared" si="9"/>
        <v>4.029680365296804</v>
      </c>
      <c r="C81" s="51">
        <v>353</v>
      </c>
      <c r="D81" s="54">
        <v>8760</v>
      </c>
      <c r="E81" s="67"/>
      <c r="F81" s="67"/>
    </row>
    <row r="82" spans="1:6" ht="12.75">
      <c r="A82" s="66" t="s">
        <v>50</v>
      </c>
      <c r="B82" s="50">
        <f t="shared" si="9"/>
        <v>3.488372093023256</v>
      </c>
      <c r="C82" s="51">
        <v>297</v>
      </c>
      <c r="D82" s="54">
        <v>8514</v>
      </c>
      <c r="E82" s="67"/>
      <c r="F82" s="67"/>
    </row>
    <row r="83" spans="1:6" ht="13.5" thickBot="1">
      <c r="A83" s="66" t="s">
        <v>51</v>
      </c>
      <c r="B83" s="50">
        <f t="shared" si="9"/>
        <v>6.67681186988777</v>
      </c>
      <c r="C83" s="51">
        <v>351</v>
      </c>
      <c r="D83" s="54">
        <v>5257</v>
      </c>
      <c r="E83" s="67"/>
      <c r="F83" s="67"/>
    </row>
    <row r="84" spans="1:10" ht="13.5" thickBot="1">
      <c r="A84" s="68" t="s">
        <v>41</v>
      </c>
      <c r="B84" s="59">
        <f t="shared" si="9"/>
        <v>4.845790650799349</v>
      </c>
      <c r="C84" s="57">
        <f>SUM(C79:C83)</f>
        <v>1755</v>
      </c>
      <c r="D84" s="61">
        <f>SUM(D79:D83)</f>
        <v>36217</v>
      </c>
      <c r="E84" s="67"/>
      <c r="F84" s="67"/>
      <c r="G84" s="67"/>
      <c r="J84" s="67"/>
    </row>
    <row r="85" spans="1:8" ht="12.75">
      <c r="A85" t="s">
        <v>52</v>
      </c>
      <c r="H85" s="67"/>
    </row>
  </sheetData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24"/>
  <dimension ref="A1:P86"/>
  <sheetViews>
    <sheetView workbookViewId="0" topLeftCell="A1">
      <selection activeCell="G24" sqref="G24"/>
    </sheetView>
  </sheetViews>
  <sheetFormatPr defaultColWidth="9.140625" defaultRowHeight="12.75"/>
  <cols>
    <col min="1" max="1" width="23.0039062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161</v>
      </c>
      <c r="B1" s="2"/>
      <c r="C1" s="2"/>
      <c r="D1" s="3"/>
    </row>
    <row r="2" spans="1:4" ht="15.75">
      <c r="A2" s="5" t="s">
        <v>1</v>
      </c>
      <c r="B2" s="6"/>
      <c r="C2" s="6"/>
      <c r="D2" s="7"/>
    </row>
    <row r="3" spans="1:4" ht="12.75">
      <c r="A3" s="8" t="s">
        <v>2</v>
      </c>
      <c r="B3" s="9"/>
      <c r="C3" s="10"/>
      <c r="D3" s="11"/>
    </row>
    <row r="4" spans="1:4" ht="12.75">
      <c r="A4" s="12"/>
      <c r="B4" s="10">
        <v>2006</v>
      </c>
      <c r="C4" s="10">
        <v>2007</v>
      </c>
      <c r="D4" s="13" t="s">
        <v>3</v>
      </c>
    </row>
    <row r="5" spans="1:4" ht="12.75">
      <c r="A5" s="12" t="s">
        <v>4</v>
      </c>
      <c r="B5" s="14">
        <f aca="true" t="shared" si="0" ref="B5:C12">B16/B27*100</f>
        <v>1.0657691768335438</v>
      </c>
      <c r="C5" s="14">
        <f t="shared" si="0"/>
        <v>0.7988587731811698</v>
      </c>
      <c r="D5" s="15">
        <f aca="true" t="shared" si="1" ref="D5:D12">C5-B5</f>
        <v>-0.26691040365237395</v>
      </c>
    </row>
    <row r="6" spans="1:4" ht="12.75">
      <c r="A6" s="12" t="s">
        <v>5</v>
      </c>
      <c r="B6" s="14">
        <f t="shared" si="0"/>
        <v>0.7484370872589592</v>
      </c>
      <c r="C6" s="14">
        <f t="shared" si="0"/>
        <v>0.45503694359344027</v>
      </c>
      <c r="D6" s="15">
        <f t="shared" si="1"/>
        <v>-0.2934001436655189</v>
      </c>
    </row>
    <row r="7" spans="1:4" ht="12.75">
      <c r="A7" s="12" t="s">
        <v>6</v>
      </c>
      <c r="B7" s="14">
        <f t="shared" si="0"/>
        <v>5.760028149190711</v>
      </c>
      <c r="C7" s="14">
        <f t="shared" si="0"/>
        <v>5.025107474440952</v>
      </c>
      <c r="D7" s="15">
        <f t="shared" si="1"/>
        <v>-0.734920674749759</v>
      </c>
    </row>
    <row r="8" spans="1:4" ht="12.75">
      <c r="A8" s="12" t="s">
        <v>7</v>
      </c>
      <c r="B8" s="14">
        <f t="shared" si="0"/>
        <v>1.4449638759031025</v>
      </c>
      <c r="C8" s="14">
        <f t="shared" si="0"/>
        <v>1.316081494962049</v>
      </c>
      <c r="D8" s="15">
        <f t="shared" si="1"/>
        <v>-0.12888238094105353</v>
      </c>
    </row>
    <row r="9" spans="1:4" ht="12.75">
      <c r="A9" s="12" t="s">
        <v>8</v>
      </c>
      <c r="B9" s="14">
        <f t="shared" si="0"/>
        <v>3.8855970829535096</v>
      </c>
      <c r="C9" s="14">
        <f t="shared" si="0"/>
        <v>4.100281162136833</v>
      </c>
      <c r="D9" s="15">
        <f t="shared" si="1"/>
        <v>0.2146840791833231</v>
      </c>
    </row>
    <row r="10" spans="1:4" ht="12.75">
      <c r="A10" s="12" t="s">
        <v>9</v>
      </c>
      <c r="B10" s="14">
        <f t="shared" si="0"/>
        <v>2.199867344682733</v>
      </c>
      <c r="C10" s="14">
        <f t="shared" si="0"/>
        <v>2.538656819755366</v>
      </c>
      <c r="D10" s="15">
        <f t="shared" si="1"/>
        <v>0.338789475072633</v>
      </c>
    </row>
    <row r="11" spans="1:4" ht="12.75">
      <c r="A11" s="12" t="s">
        <v>10</v>
      </c>
      <c r="B11" s="14">
        <f t="shared" si="0"/>
        <v>1.9</v>
      </c>
      <c r="C11" s="14">
        <v>1.2</v>
      </c>
      <c r="D11" s="15">
        <f t="shared" si="1"/>
        <v>-0.7</v>
      </c>
    </row>
    <row r="12" spans="1:4" ht="12.75">
      <c r="A12" s="8" t="s">
        <v>11</v>
      </c>
      <c r="B12" s="16">
        <f t="shared" si="0"/>
        <v>2.507421585871529</v>
      </c>
      <c r="C12" s="17">
        <f>C23/C34*100</f>
        <v>2.253240934836042</v>
      </c>
      <c r="D12" s="18">
        <f t="shared" si="1"/>
        <v>-0.25418065103548715</v>
      </c>
    </row>
    <row r="13" spans="1:4" ht="12.75">
      <c r="A13" s="19"/>
      <c r="B13" s="6"/>
      <c r="C13" s="6"/>
      <c r="D13" s="7"/>
    </row>
    <row r="14" spans="1:4" ht="12.75">
      <c r="A14" s="8" t="s">
        <v>12</v>
      </c>
      <c r="B14" s="10"/>
      <c r="C14" s="10"/>
      <c r="D14" s="11"/>
    </row>
    <row r="15" spans="1:4" ht="12.75">
      <c r="A15" s="12"/>
      <c r="B15" s="10">
        <f>B4</f>
        <v>2006</v>
      </c>
      <c r="C15" s="10">
        <f>C4</f>
        <v>2007</v>
      </c>
      <c r="D15" s="13" t="s">
        <v>3</v>
      </c>
    </row>
    <row r="16" spans="1:4" ht="12.75">
      <c r="A16" s="12" t="s">
        <v>4</v>
      </c>
      <c r="B16" s="20">
        <v>76</v>
      </c>
      <c r="C16" s="21">
        <v>56</v>
      </c>
      <c r="D16" s="22">
        <f>C16-B16</f>
        <v>-20</v>
      </c>
    </row>
    <row r="17" spans="1:4" ht="12.75">
      <c r="A17" s="12" t="s">
        <v>5</v>
      </c>
      <c r="B17" s="20">
        <v>170</v>
      </c>
      <c r="C17" s="21">
        <v>101</v>
      </c>
      <c r="D17" s="22">
        <f aca="true" t="shared" si="2" ref="D17:D23">C17-B17</f>
        <v>-69</v>
      </c>
    </row>
    <row r="18" spans="1:10" ht="12.75">
      <c r="A18" s="12" t="s">
        <v>6</v>
      </c>
      <c r="B18" s="20">
        <v>1637</v>
      </c>
      <c r="C18" s="21">
        <v>1391</v>
      </c>
      <c r="D18" s="22">
        <f t="shared" si="2"/>
        <v>-246</v>
      </c>
      <c r="G18" s="21"/>
      <c r="I18" s="21"/>
      <c r="J18" s="20"/>
    </row>
    <row r="19" spans="1:9" ht="12.75">
      <c r="A19" s="12" t="s">
        <v>7</v>
      </c>
      <c r="B19" s="20">
        <v>680</v>
      </c>
      <c r="C19" s="21">
        <v>593</v>
      </c>
      <c r="D19" s="22">
        <f t="shared" si="2"/>
        <v>-87</v>
      </c>
      <c r="G19" s="21"/>
      <c r="I19" s="21"/>
    </row>
    <row r="20" spans="1:10" ht="12.75">
      <c r="A20" s="12" t="s">
        <v>8</v>
      </c>
      <c r="B20" s="20">
        <v>341</v>
      </c>
      <c r="C20" s="21">
        <v>350</v>
      </c>
      <c r="D20" s="22">
        <f t="shared" si="2"/>
        <v>9</v>
      </c>
      <c r="E20" s="21"/>
      <c r="F20" s="21"/>
      <c r="J20" s="20"/>
    </row>
    <row r="21" spans="1:6" ht="12.75">
      <c r="A21" s="12" t="s">
        <v>9</v>
      </c>
      <c r="B21" s="23">
        <v>199</v>
      </c>
      <c r="C21" s="24">
        <v>220</v>
      </c>
      <c r="D21" s="22">
        <f t="shared" si="2"/>
        <v>21</v>
      </c>
      <c r="F21" s="21"/>
    </row>
    <row r="22" spans="1:4" ht="12.75">
      <c r="A22" s="12" t="s">
        <v>10</v>
      </c>
      <c r="B22" s="25">
        <v>47.5</v>
      </c>
      <c r="C22" s="26">
        <f>C11*C33/100</f>
        <v>30</v>
      </c>
      <c r="D22" s="22">
        <f t="shared" si="2"/>
        <v>-17.5</v>
      </c>
    </row>
    <row r="23" spans="1:9" ht="12.75">
      <c r="A23" s="8" t="s">
        <v>11</v>
      </c>
      <c r="B23" s="27">
        <f>SUM(B16:B22)</f>
        <v>3150.5</v>
      </c>
      <c r="C23" s="27">
        <f>SUM(C16:C22)</f>
        <v>2741</v>
      </c>
      <c r="D23" s="28">
        <f t="shared" si="2"/>
        <v>-409.5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13</v>
      </c>
      <c r="B25" s="10"/>
      <c r="C25" s="10"/>
      <c r="D25" s="11"/>
    </row>
    <row r="26" spans="1:4" ht="12.75">
      <c r="A26" s="12"/>
      <c r="B26" s="10">
        <f>B4</f>
        <v>2006</v>
      </c>
      <c r="C26" s="10">
        <f>C4</f>
        <v>2007</v>
      </c>
      <c r="D26" s="13" t="s">
        <v>3</v>
      </c>
    </row>
    <row r="27" spans="1:9" ht="12.75">
      <c r="A27" s="12" t="s">
        <v>4</v>
      </c>
      <c r="B27" s="21">
        <v>7131</v>
      </c>
      <c r="C27" s="21">
        <v>7010</v>
      </c>
      <c r="D27" s="22">
        <f aca="true" t="shared" si="3" ref="D27:D34">C27-B27</f>
        <v>-121</v>
      </c>
      <c r="G27" s="21"/>
      <c r="I27" s="21"/>
    </row>
    <row r="28" spans="1:9" ht="12.75">
      <c r="A28" s="12" t="s">
        <v>5</v>
      </c>
      <c r="B28" s="21">
        <v>22714</v>
      </c>
      <c r="C28" s="21">
        <v>22196</v>
      </c>
      <c r="D28" s="22">
        <f t="shared" si="3"/>
        <v>-518</v>
      </c>
      <c r="G28" s="21"/>
      <c r="I28" s="21"/>
    </row>
    <row r="29" spans="1:10" ht="12.75">
      <c r="A29" s="12" t="s">
        <v>6</v>
      </c>
      <c r="B29" s="21">
        <v>28420</v>
      </c>
      <c r="C29" s="21">
        <v>27681</v>
      </c>
      <c r="D29" s="22">
        <f t="shared" si="3"/>
        <v>-739</v>
      </c>
      <c r="G29" s="21"/>
      <c r="I29" s="21"/>
      <c r="J29" s="29"/>
    </row>
    <row r="30" spans="1:9" ht="12.75">
      <c r="A30" s="12" t="s">
        <v>7</v>
      </c>
      <c r="B30" s="21">
        <v>47060</v>
      </c>
      <c r="C30" s="21">
        <v>45058</v>
      </c>
      <c r="D30" s="22">
        <f t="shared" si="3"/>
        <v>-2002</v>
      </c>
      <c r="G30" s="21"/>
      <c r="I30" s="21"/>
    </row>
    <row r="31" spans="1:10" ht="12.75">
      <c r="A31" s="12" t="s">
        <v>8</v>
      </c>
      <c r="B31" s="21">
        <v>8776</v>
      </c>
      <c r="C31" s="21">
        <v>8536</v>
      </c>
      <c r="D31" s="22">
        <f t="shared" si="3"/>
        <v>-240</v>
      </c>
      <c r="E31" s="21"/>
      <c r="F31" s="21"/>
      <c r="G31" s="21"/>
      <c r="I31" s="21"/>
      <c r="J31" s="29"/>
    </row>
    <row r="32" spans="1:9" ht="12.75">
      <c r="A32" s="12" t="s">
        <v>9</v>
      </c>
      <c r="B32" s="21">
        <v>9046</v>
      </c>
      <c r="C32" s="21">
        <v>8666</v>
      </c>
      <c r="D32" s="22">
        <f t="shared" si="3"/>
        <v>-380</v>
      </c>
      <c r="G32" s="21"/>
      <c r="I32" s="21"/>
    </row>
    <row r="33" spans="1:9" ht="12.75">
      <c r="A33" s="12" t="s">
        <v>10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11</v>
      </c>
      <c r="B34" s="27">
        <f>SUM(B27:B33)</f>
        <v>125647</v>
      </c>
      <c r="C34" s="27">
        <f>SUM(C27:C33)</f>
        <v>121647</v>
      </c>
      <c r="D34" s="28">
        <f t="shared" si="3"/>
        <v>-4000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14</v>
      </c>
    </row>
    <row r="37" ht="12.75">
      <c r="A37" s="32" t="s">
        <v>15</v>
      </c>
    </row>
    <row r="38" ht="12.75">
      <c r="A38" s="32"/>
    </row>
    <row r="39" ht="12.75">
      <c r="A39" s="32" t="s">
        <v>16</v>
      </c>
    </row>
    <row r="40" ht="12.75">
      <c r="A40" t="s">
        <v>162</v>
      </c>
    </row>
    <row r="41" ht="12.75">
      <c r="A41" s="32"/>
    </row>
    <row r="44" ht="12.75">
      <c r="A44" t="s">
        <v>18</v>
      </c>
    </row>
    <row r="45" ht="12.75">
      <c r="A45" t="s">
        <v>19</v>
      </c>
    </row>
    <row r="46" ht="12.75"/>
    <row r="47" spans="1:3" ht="12.75">
      <c r="A47" t="s">
        <v>163</v>
      </c>
      <c r="B47">
        <v>2007</v>
      </c>
      <c r="C47" t="s">
        <v>21</v>
      </c>
    </row>
    <row r="48" ht="13.5" thickBot="1"/>
    <row r="49" spans="1:16" s="39" customFormat="1" ht="12.75">
      <c r="A49" s="33">
        <v>2007</v>
      </c>
      <c r="B49" s="34" t="str">
        <f>A47</f>
        <v>UGE 47</v>
      </c>
      <c r="C49" s="35"/>
      <c r="D49" s="36"/>
      <c r="E49" s="37" t="str">
        <f>B49</f>
        <v>UGE 47</v>
      </c>
      <c r="F49" s="35"/>
      <c r="G49" s="36"/>
      <c r="H49" s="35" t="str">
        <f>B49</f>
        <v>UGE 47</v>
      </c>
      <c r="I49" s="35"/>
      <c r="J49" s="36"/>
      <c r="K49" s="35" t="str">
        <f>B49</f>
        <v>UGE 47</v>
      </c>
      <c r="L49" s="35"/>
      <c r="M49" s="36"/>
      <c r="N49" s="35" t="str">
        <f>B49</f>
        <v>UGE 47</v>
      </c>
      <c r="O49" s="35"/>
      <c r="P49" s="38"/>
    </row>
    <row r="50" spans="1:16" ht="12.75">
      <c r="A50" s="40"/>
      <c r="B50" s="41" t="s">
        <v>7</v>
      </c>
      <c r="C50" s="42"/>
      <c r="D50" s="42"/>
      <c r="E50" s="43" t="s">
        <v>9</v>
      </c>
      <c r="F50" s="42"/>
      <c r="G50" s="42"/>
      <c r="H50" s="43" t="s">
        <v>4</v>
      </c>
      <c r="I50" s="42"/>
      <c r="J50" s="42"/>
      <c r="K50" s="43" t="s">
        <v>22</v>
      </c>
      <c r="L50" s="42"/>
      <c r="M50" s="42"/>
      <c r="N50" s="43" t="s">
        <v>11</v>
      </c>
      <c r="O50" s="42"/>
      <c r="P50" s="44"/>
    </row>
    <row r="51" spans="1:16" ht="13.5" thickBot="1">
      <c r="A51" s="45" t="s">
        <v>23</v>
      </c>
      <c r="B51" s="46" t="s">
        <v>24</v>
      </c>
      <c r="C51" s="47" t="s">
        <v>25</v>
      </c>
      <c r="D51" s="48" t="s">
        <v>26</v>
      </c>
      <c r="E51" s="47" t="s">
        <v>24</v>
      </c>
      <c r="F51" s="47" t="s">
        <v>25</v>
      </c>
      <c r="G51" s="48" t="s">
        <v>26</v>
      </c>
      <c r="H51" s="47" t="s">
        <v>24</v>
      </c>
      <c r="I51" s="47" t="s">
        <v>25</v>
      </c>
      <c r="J51" s="48" t="s">
        <v>26</v>
      </c>
      <c r="K51" s="47" t="s">
        <v>24</v>
      </c>
      <c r="L51" s="47" t="s">
        <v>25</v>
      </c>
      <c r="M51" s="48" t="s">
        <v>26</v>
      </c>
      <c r="N51" s="47" t="s">
        <v>24</v>
      </c>
      <c r="O51" s="47" t="s">
        <v>25</v>
      </c>
      <c r="P51" s="49" t="s">
        <v>26</v>
      </c>
    </row>
    <row r="52" spans="1:16" ht="12.75">
      <c r="A52" s="40" t="s">
        <v>27</v>
      </c>
      <c r="B52" s="50">
        <f>C52/D52*100</f>
        <v>1.9239578561612458</v>
      </c>
      <c r="C52" s="51">
        <v>59.027027027027025</v>
      </c>
      <c r="D52" s="52">
        <v>3068</v>
      </c>
      <c r="E52" s="50">
        <f>F52/G52*100</f>
        <v>2.916038210155857</v>
      </c>
      <c r="F52" s="51">
        <v>58</v>
      </c>
      <c r="G52" s="52">
        <v>1989</v>
      </c>
      <c r="H52" s="50">
        <f>I52/J52*100</f>
        <v>1.1865211200759374</v>
      </c>
      <c r="I52" s="51">
        <v>25</v>
      </c>
      <c r="J52" s="52">
        <v>2107</v>
      </c>
      <c r="K52" s="50">
        <f>L52/M52*100</f>
        <v>0.8558646177786422</v>
      </c>
      <c r="L52" s="51">
        <v>44</v>
      </c>
      <c r="M52" s="53">
        <v>5141</v>
      </c>
      <c r="N52" s="50">
        <f>O52/P52*100</f>
        <v>1.5118003009104188</v>
      </c>
      <c r="O52" s="51">
        <f>L52+I52+F52+C52</f>
        <v>186.02702702702703</v>
      </c>
      <c r="P52" s="54">
        <f>M52+J52+G52+D52</f>
        <v>12305</v>
      </c>
    </row>
    <row r="53" spans="1:16" ht="12.75">
      <c r="A53" s="40" t="s">
        <v>28</v>
      </c>
      <c r="B53" s="50">
        <f aca="true" t="shared" si="4" ref="B53:B65">C53/D53*100</f>
        <v>1.1341231483258598</v>
      </c>
      <c r="C53" s="51">
        <v>35.13513513513514</v>
      </c>
      <c r="D53" s="52">
        <v>3098</v>
      </c>
      <c r="E53" s="50">
        <f aca="true" t="shared" si="5" ref="E53:E65">F53/G53*100</f>
        <v>3.341687552213868</v>
      </c>
      <c r="F53" s="51">
        <v>40</v>
      </c>
      <c r="G53" s="52">
        <v>1197</v>
      </c>
      <c r="H53" s="50">
        <f>I53/J53*100</f>
        <v>0.1937984496124031</v>
      </c>
      <c r="I53" s="51">
        <v>2</v>
      </c>
      <c r="J53" s="52">
        <v>1032</v>
      </c>
      <c r="K53" s="50">
        <f aca="true" t="shared" si="6" ref="K53:K65">L53/M53*100</f>
        <v>0.22099447513812157</v>
      </c>
      <c r="L53" s="51">
        <v>2</v>
      </c>
      <c r="M53" s="52">
        <v>905</v>
      </c>
      <c r="N53" s="50">
        <f aca="true" t="shared" si="7" ref="N53:N66">O53/P53*100</f>
        <v>1.2698192415779064</v>
      </c>
      <c r="O53" s="51">
        <f>L53+I53+F53+C53</f>
        <v>79.13513513513513</v>
      </c>
      <c r="P53" s="54">
        <f>M53+J53+G53+D53</f>
        <v>6232</v>
      </c>
    </row>
    <row r="54" spans="1:16" ht="12.75">
      <c r="A54" s="40" t="s">
        <v>29</v>
      </c>
      <c r="B54" s="50">
        <f t="shared" si="4"/>
        <v>1.4121404517691558</v>
      </c>
      <c r="C54" s="51">
        <v>79.10810810810811</v>
      </c>
      <c r="D54" s="52">
        <v>5602</v>
      </c>
      <c r="E54" s="50"/>
      <c r="F54" s="51"/>
      <c r="G54" s="52"/>
      <c r="H54" s="50"/>
      <c r="I54" s="51"/>
      <c r="J54" s="52"/>
      <c r="K54" s="50"/>
      <c r="M54" s="52"/>
      <c r="N54" s="50">
        <f t="shared" si="7"/>
        <v>1.4121404517691558</v>
      </c>
      <c r="O54" s="51">
        <f>F54+C54</f>
        <v>79.10810810810811</v>
      </c>
      <c r="P54" s="54">
        <f>G54+D54</f>
        <v>5602</v>
      </c>
    </row>
    <row r="55" spans="1:16" ht="12.75">
      <c r="A55" s="40" t="s">
        <v>30</v>
      </c>
      <c r="B55" s="50"/>
      <c r="C55" s="51"/>
      <c r="D55" s="52"/>
      <c r="E55" s="50"/>
      <c r="F55" s="51"/>
      <c r="G55" s="52"/>
      <c r="H55" s="50"/>
      <c r="I55" s="51"/>
      <c r="J55" s="52"/>
      <c r="K55" s="50">
        <f t="shared" si="6"/>
        <v>0.3707627118644068</v>
      </c>
      <c r="L55">
        <v>7</v>
      </c>
      <c r="M55" s="52">
        <v>1888</v>
      </c>
      <c r="N55" s="50">
        <f t="shared" si="7"/>
        <v>0.3707627118644068</v>
      </c>
      <c r="O55" s="51">
        <f>L55+F55+C55</f>
        <v>7</v>
      </c>
      <c r="P55" s="54">
        <f>M55+G55+D55</f>
        <v>1888</v>
      </c>
    </row>
    <row r="56" spans="1:16" ht="12.75">
      <c r="A56" s="40" t="s">
        <v>31</v>
      </c>
      <c r="B56" s="50"/>
      <c r="C56" s="51"/>
      <c r="D56" s="52"/>
      <c r="E56" s="50">
        <f t="shared" si="5"/>
        <v>5.274725274725275</v>
      </c>
      <c r="F56" s="51">
        <v>24</v>
      </c>
      <c r="G56" s="52">
        <v>455</v>
      </c>
      <c r="H56" s="50">
        <f>I56/J56*100</f>
        <v>0</v>
      </c>
      <c r="I56" s="51">
        <v>0</v>
      </c>
      <c r="J56" s="52">
        <v>629</v>
      </c>
      <c r="K56" s="50">
        <f t="shared" si="6"/>
        <v>0.821917808219178</v>
      </c>
      <c r="L56" s="51">
        <v>9</v>
      </c>
      <c r="M56" s="52">
        <v>1095</v>
      </c>
      <c r="N56" s="50">
        <f t="shared" si="7"/>
        <v>1.5144561725562184</v>
      </c>
      <c r="O56" s="51">
        <f aca="true" t="shared" si="8" ref="O56:P66">L56+I56+F56+C56</f>
        <v>33</v>
      </c>
      <c r="P56" s="54">
        <f t="shared" si="8"/>
        <v>2179</v>
      </c>
    </row>
    <row r="57" spans="1:16" ht="12.75">
      <c r="A57" s="40" t="s">
        <v>32</v>
      </c>
      <c r="B57" s="50">
        <f t="shared" si="4"/>
        <v>2.6314083868040705</v>
      </c>
      <c r="C57" s="51">
        <v>10.972972972972975</v>
      </c>
      <c r="D57" s="52">
        <v>417</v>
      </c>
      <c r="E57" s="50"/>
      <c r="F57" s="51"/>
      <c r="G57" s="52"/>
      <c r="H57" s="50">
        <f>I57/J57*100</f>
        <v>1.3888888888888888</v>
      </c>
      <c r="I57" s="51">
        <v>1</v>
      </c>
      <c r="J57" s="52">
        <v>72</v>
      </c>
      <c r="K57" s="50">
        <f t="shared" si="6"/>
        <v>2.403846153846154</v>
      </c>
      <c r="L57" s="51">
        <v>5</v>
      </c>
      <c r="M57" s="52">
        <v>208</v>
      </c>
      <c r="N57" s="50">
        <f t="shared" si="7"/>
        <v>2.4351467680018617</v>
      </c>
      <c r="O57" s="51">
        <f t="shared" si="8"/>
        <v>16.972972972972975</v>
      </c>
      <c r="P57" s="54">
        <f t="shared" si="8"/>
        <v>697</v>
      </c>
    </row>
    <row r="58" spans="1:16" ht="12.75">
      <c r="A58" s="40" t="s">
        <v>33</v>
      </c>
      <c r="B58" s="50">
        <f t="shared" si="4"/>
        <v>0.9521637074046548</v>
      </c>
      <c r="C58" s="51">
        <v>34.97297297297297</v>
      </c>
      <c r="D58" s="52">
        <v>3673</v>
      </c>
      <c r="E58" s="50">
        <f t="shared" si="5"/>
        <v>4.693140794223827</v>
      </c>
      <c r="F58" s="51">
        <v>39</v>
      </c>
      <c r="G58" s="52">
        <v>831</v>
      </c>
      <c r="H58" s="50">
        <f>I58/J58*100</f>
        <v>0.60882800608828</v>
      </c>
      <c r="I58" s="51">
        <v>4</v>
      </c>
      <c r="J58" s="52">
        <v>657</v>
      </c>
      <c r="K58" s="50">
        <f t="shared" si="6"/>
        <v>0.6204756980351602</v>
      </c>
      <c r="L58" s="51">
        <v>12</v>
      </c>
      <c r="M58" s="52">
        <v>1934</v>
      </c>
      <c r="N58" s="50">
        <f t="shared" si="7"/>
        <v>1.2681180123040587</v>
      </c>
      <c r="O58" s="51">
        <f t="shared" si="8"/>
        <v>89.97297297297297</v>
      </c>
      <c r="P58" s="54">
        <f t="shared" si="8"/>
        <v>7095</v>
      </c>
    </row>
    <row r="59" spans="1:16" ht="12.75">
      <c r="A59" s="40" t="s">
        <v>34</v>
      </c>
      <c r="B59" s="50">
        <f t="shared" si="4"/>
        <v>1.2719461947731647</v>
      </c>
      <c r="C59" s="51">
        <v>46.97297297297297</v>
      </c>
      <c r="D59" s="52">
        <v>3693</v>
      </c>
      <c r="E59" s="50"/>
      <c r="F59" s="51"/>
      <c r="G59" s="52"/>
      <c r="H59" s="50"/>
      <c r="I59" s="51"/>
      <c r="J59" s="52"/>
      <c r="K59" s="50">
        <f t="shared" si="6"/>
        <v>0</v>
      </c>
      <c r="L59" s="51">
        <v>0</v>
      </c>
      <c r="M59" s="52">
        <v>855</v>
      </c>
      <c r="N59" s="50">
        <f t="shared" si="7"/>
        <v>1.0328270222729325</v>
      </c>
      <c r="O59" s="51">
        <f t="shared" si="8"/>
        <v>46.97297297297297</v>
      </c>
      <c r="P59" s="54">
        <f t="shared" si="8"/>
        <v>4548</v>
      </c>
    </row>
    <row r="60" spans="1:16" ht="12.75">
      <c r="A60" s="40" t="s">
        <v>35</v>
      </c>
      <c r="B60" s="50">
        <f t="shared" si="4"/>
        <v>1.1272579111775094</v>
      </c>
      <c r="C60" s="51">
        <v>35.8918918918919</v>
      </c>
      <c r="D60" s="52">
        <v>3184</v>
      </c>
      <c r="E60" s="50">
        <f t="shared" si="5"/>
        <v>2.9882604055496262</v>
      </c>
      <c r="F60" s="51">
        <v>28</v>
      </c>
      <c r="G60" s="52">
        <v>937</v>
      </c>
      <c r="H60" s="50">
        <f>I60/J60*100</f>
        <v>0.7653061224489796</v>
      </c>
      <c r="I60" s="51">
        <v>3</v>
      </c>
      <c r="J60" s="52">
        <v>392</v>
      </c>
      <c r="K60" s="50">
        <f t="shared" si="6"/>
        <v>0.17316017316017315</v>
      </c>
      <c r="L60" s="51">
        <v>2</v>
      </c>
      <c r="M60" s="52">
        <v>1155</v>
      </c>
      <c r="N60" s="50">
        <f t="shared" si="7"/>
        <v>1.2154532796734634</v>
      </c>
      <c r="O60" s="51">
        <f t="shared" si="8"/>
        <v>68.8918918918919</v>
      </c>
      <c r="P60" s="54">
        <f t="shared" si="8"/>
        <v>5668</v>
      </c>
    </row>
    <row r="61" spans="1:16" ht="12.75">
      <c r="A61" s="40" t="s">
        <v>36</v>
      </c>
      <c r="B61" s="50"/>
      <c r="C61" s="51"/>
      <c r="D61" s="52"/>
      <c r="E61" s="50">
        <f t="shared" si="5"/>
        <v>0</v>
      </c>
      <c r="F61" s="51">
        <v>0</v>
      </c>
      <c r="G61" s="52">
        <v>503</v>
      </c>
      <c r="H61" s="50">
        <f>I61/J61*100</f>
        <v>0.2352941176470588</v>
      </c>
      <c r="I61" s="51">
        <v>1</v>
      </c>
      <c r="J61" s="52">
        <v>425</v>
      </c>
      <c r="K61" s="50">
        <f t="shared" si="6"/>
        <v>0.13745704467353953</v>
      </c>
      <c r="L61" s="51">
        <v>2</v>
      </c>
      <c r="M61" s="52">
        <v>1455</v>
      </c>
      <c r="N61" s="50">
        <f t="shared" si="7"/>
        <v>0.1258917331095258</v>
      </c>
      <c r="O61" s="51">
        <f t="shared" si="8"/>
        <v>3</v>
      </c>
      <c r="P61" s="54">
        <f t="shared" si="8"/>
        <v>2383</v>
      </c>
    </row>
    <row r="62" spans="1:16" ht="12.75">
      <c r="A62" s="40" t="s">
        <v>37</v>
      </c>
      <c r="B62" s="50">
        <f t="shared" si="4"/>
        <v>1.3011167849877527</v>
      </c>
      <c r="C62" s="51">
        <v>84.7027027027027</v>
      </c>
      <c r="D62" s="52">
        <v>6510</v>
      </c>
      <c r="E62" s="50">
        <f t="shared" si="5"/>
        <v>2.3622047244094486</v>
      </c>
      <c r="F62" s="51">
        <v>12</v>
      </c>
      <c r="G62" s="52">
        <v>508</v>
      </c>
      <c r="H62" s="50"/>
      <c r="I62" s="51"/>
      <c r="J62" s="52"/>
      <c r="K62" s="50">
        <f t="shared" si="6"/>
        <v>0.0951022349025202</v>
      </c>
      <c r="L62" s="51">
        <v>2</v>
      </c>
      <c r="M62" s="52">
        <v>2103</v>
      </c>
      <c r="N62" s="50">
        <f t="shared" si="7"/>
        <v>1.0821478204440598</v>
      </c>
      <c r="O62" s="51">
        <f t="shared" si="8"/>
        <v>98.7027027027027</v>
      </c>
      <c r="P62" s="54">
        <f t="shared" si="8"/>
        <v>9121</v>
      </c>
    </row>
    <row r="63" spans="1:16" ht="12.75">
      <c r="A63" s="40" t="s">
        <v>38</v>
      </c>
      <c r="B63" s="50">
        <f t="shared" si="4"/>
        <v>1.1155736155736153</v>
      </c>
      <c r="C63" s="51">
        <v>63.81081081081081</v>
      </c>
      <c r="D63" s="52">
        <v>5720</v>
      </c>
      <c r="E63" s="50">
        <f t="shared" si="5"/>
        <v>0.6510416666666667</v>
      </c>
      <c r="F63" s="51">
        <v>5</v>
      </c>
      <c r="G63" s="52">
        <v>768</v>
      </c>
      <c r="H63" s="50">
        <f>I63/J63*100</f>
        <v>0.528169014084507</v>
      </c>
      <c r="I63" s="51">
        <v>3</v>
      </c>
      <c r="J63" s="52">
        <v>568</v>
      </c>
      <c r="K63" s="50">
        <f t="shared" si="6"/>
        <v>0.07971303308090873</v>
      </c>
      <c r="L63" s="51">
        <v>2</v>
      </c>
      <c r="M63" s="52">
        <v>2509</v>
      </c>
      <c r="N63" s="50">
        <f t="shared" si="7"/>
        <v>0.7716760147497209</v>
      </c>
      <c r="O63" s="51">
        <f t="shared" si="8"/>
        <v>73.8108108108108</v>
      </c>
      <c r="P63" s="54">
        <f t="shared" si="8"/>
        <v>9565</v>
      </c>
    </row>
    <row r="64" spans="1:16" ht="12.75">
      <c r="A64" s="40" t="s">
        <v>39</v>
      </c>
      <c r="B64" s="50">
        <f t="shared" si="4"/>
        <v>1.0524527194369069</v>
      </c>
      <c r="C64" s="51">
        <v>55.24324324324324</v>
      </c>
      <c r="D64" s="52">
        <v>5249</v>
      </c>
      <c r="E64" s="50">
        <f t="shared" si="5"/>
        <v>0.3236245954692557</v>
      </c>
      <c r="F64" s="51">
        <v>2</v>
      </c>
      <c r="G64" s="52">
        <v>618</v>
      </c>
      <c r="H64" s="50">
        <f>I64/J64*100</f>
        <v>0.468384074941452</v>
      </c>
      <c r="I64" s="51">
        <v>2</v>
      </c>
      <c r="J64" s="52">
        <v>427</v>
      </c>
      <c r="K64" s="50">
        <f t="shared" si="6"/>
        <v>0.5555555555555556</v>
      </c>
      <c r="L64" s="51">
        <v>4</v>
      </c>
      <c r="M64" s="52">
        <v>720</v>
      </c>
      <c r="N64" s="50">
        <f t="shared" si="7"/>
        <v>0.901671560354195</v>
      </c>
      <c r="O64" s="51">
        <f t="shared" si="8"/>
        <v>63.24324324324324</v>
      </c>
      <c r="P64" s="54">
        <f t="shared" si="8"/>
        <v>7014</v>
      </c>
    </row>
    <row r="65" spans="1:16" s="39" customFormat="1" ht="13.5" thickBot="1">
      <c r="A65" s="45" t="s">
        <v>40</v>
      </c>
      <c r="B65" s="50">
        <f t="shared" si="4"/>
        <v>1.7893409511906624</v>
      </c>
      <c r="C65" s="51">
        <v>86.67567567567568</v>
      </c>
      <c r="D65" s="52">
        <v>4844</v>
      </c>
      <c r="E65" s="50">
        <f t="shared" si="5"/>
        <v>1.3953488372093024</v>
      </c>
      <c r="F65" s="51">
        <v>12</v>
      </c>
      <c r="G65" s="52">
        <v>860</v>
      </c>
      <c r="H65" s="50">
        <f>I65/J65*100</f>
        <v>2.1398002853067046</v>
      </c>
      <c r="I65" s="51">
        <v>15</v>
      </c>
      <c r="J65" s="52">
        <v>701</v>
      </c>
      <c r="K65" s="50">
        <f t="shared" si="6"/>
        <v>0.4488330341113106</v>
      </c>
      <c r="L65" s="51">
        <v>10</v>
      </c>
      <c r="M65" s="52">
        <v>2228</v>
      </c>
      <c r="N65" s="50">
        <f t="shared" si="7"/>
        <v>1.4325920963242869</v>
      </c>
      <c r="O65" s="51">
        <f t="shared" si="8"/>
        <v>123.67567567567568</v>
      </c>
      <c r="P65" s="54">
        <f t="shared" si="8"/>
        <v>8633</v>
      </c>
    </row>
    <row r="66" spans="1:16" ht="13.5" thickBot="1">
      <c r="A66" s="55" t="s">
        <v>41</v>
      </c>
      <c r="B66" s="56">
        <f>C66/D66*100</f>
        <v>1.3150018054807437</v>
      </c>
      <c r="C66" s="57">
        <f>SUM(C52:C65)</f>
        <v>592.5135135135135</v>
      </c>
      <c r="D66" s="58">
        <f>SUM(D52:D65)</f>
        <v>45058</v>
      </c>
      <c r="E66" s="59">
        <f>F66/G66*100</f>
        <v>2.538656819755366</v>
      </c>
      <c r="F66" s="57">
        <f>SUM(F52:F65)</f>
        <v>220</v>
      </c>
      <c r="G66" s="57">
        <f>SUM(G52:G65)</f>
        <v>8666</v>
      </c>
      <c r="H66" s="59">
        <f>I66/J66*100</f>
        <v>0.7988587731811698</v>
      </c>
      <c r="I66" s="57">
        <f>SUM(I52:I65)</f>
        <v>56</v>
      </c>
      <c r="J66" s="57">
        <f>SUM(J52:J65)</f>
        <v>7010</v>
      </c>
      <c r="K66" s="60">
        <f>L66/M66*100</f>
        <v>0.45503694359344027</v>
      </c>
      <c r="L66" s="57">
        <f>SUM(L52:L65)</f>
        <v>101</v>
      </c>
      <c r="M66" s="58">
        <f>SUM(M52:M65)</f>
        <v>22196</v>
      </c>
      <c r="N66" s="59">
        <f t="shared" si="7"/>
        <v>1.169074536975176</v>
      </c>
      <c r="O66" s="57">
        <f t="shared" si="8"/>
        <v>969.5135135135135</v>
      </c>
      <c r="P66" s="61">
        <f t="shared" si="8"/>
        <v>82930</v>
      </c>
    </row>
    <row r="67" ht="12.75">
      <c r="A67" t="s">
        <v>42</v>
      </c>
    </row>
    <row r="68" ht="12.75">
      <c r="A68" t="s">
        <v>43</v>
      </c>
    </row>
    <row r="69" ht="12.75">
      <c r="A69" s="63" t="s">
        <v>44</v>
      </c>
    </row>
    <row r="70" ht="12.75"/>
    <row r="71" ht="12.75">
      <c r="A71" t="s">
        <v>16</v>
      </c>
    </row>
    <row r="72" ht="12.75">
      <c r="A72" t="s">
        <v>162</v>
      </c>
    </row>
    <row r="73" ht="12.75">
      <c r="A73" t="s">
        <v>164</v>
      </c>
    </row>
    <row r="76" ht="13.5" thickBot="1"/>
    <row r="77" spans="1:4" ht="12.75">
      <c r="A77" s="34">
        <v>2007</v>
      </c>
      <c r="B77" s="64" t="s">
        <v>165</v>
      </c>
      <c r="C77" s="35"/>
      <c r="D77" s="38"/>
    </row>
    <row r="78" spans="1:4" ht="12.75">
      <c r="A78" s="41"/>
      <c r="B78" s="43" t="s">
        <v>45</v>
      </c>
      <c r="C78" s="42"/>
      <c r="D78" s="44"/>
    </row>
    <row r="79" spans="1:4" ht="13.5" thickBot="1">
      <c r="A79" s="65" t="s">
        <v>46</v>
      </c>
      <c r="B79" s="47" t="s">
        <v>24</v>
      </c>
      <c r="C79" s="47" t="s">
        <v>25</v>
      </c>
      <c r="D79" s="49" t="s">
        <v>26</v>
      </c>
    </row>
    <row r="80" spans="1:6" ht="12.75">
      <c r="A80" s="66" t="s">
        <v>47</v>
      </c>
      <c r="B80" s="50">
        <f aca="true" t="shared" si="9" ref="B80:B85">C80/D80*100</f>
        <v>5.572224603514788</v>
      </c>
      <c r="C80" s="51">
        <v>390</v>
      </c>
      <c r="D80" s="54">
        <v>6999</v>
      </c>
      <c r="E80" s="67"/>
      <c r="F80" s="67"/>
    </row>
    <row r="81" spans="1:6" ht="12.75">
      <c r="A81" s="66" t="s">
        <v>48</v>
      </c>
      <c r="B81" s="50">
        <f t="shared" si="9"/>
        <v>4.875130850904741</v>
      </c>
      <c r="C81" s="51">
        <v>326</v>
      </c>
      <c r="D81" s="54">
        <v>6687</v>
      </c>
      <c r="E81" s="67"/>
      <c r="F81" s="67"/>
    </row>
    <row r="82" spans="1:6" ht="12.75">
      <c r="A82" s="66" t="s">
        <v>49</v>
      </c>
      <c r="B82" s="50">
        <f t="shared" si="9"/>
        <v>4.075342465753424</v>
      </c>
      <c r="C82" s="51">
        <v>357</v>
      </c>
      <c r="D82" s="54">
        <v>8760</v>
      </c>
      <c r="E82" s="67"/>
      <c r="F82" s="67"/>
    </row>
    <row r="83" spans="1:6" ht="12.75">
      <c r="A83" s="66" t="s">
        <v>50</v>
      </c>
      <c r="B83" s="50">
        <f t="shared" si="9"/>
        <v>3.770260747004933</v>
      </c>
      <c r="C83" s="51">
        <v>321</v>
      </c>
      <c r="D83" s="54">
        <v>8514</v>
      </c>
      <c r="E83" s="67"/>
      <c r="F83" s="67"/>
    </row>
    <row r="84" spans="1:6" ht="13.5" thickBot="1">
      <c r="A84" s="66" t="s">
        <v>51</v>
      </c>
      <c r="B84" s="50">
        <f t="shared" si="9"/>
        <v>6.6007228457295035</v>
      </c>
      <c r="C84" s="51">
        <v>347</v>
      </c>
      <c r="D84" s="54">
        <v>5257</v>
      </c>
      <c r="E84" s="67"/>
      <c r="F84" s="67"/>
    </row>
    <row r="85" spans="1:10" ht="13.5" thickBot="1">
      <c r="A85" s="68" t="s">
        <v>41</v>
      </c>
      <c r="B85" s="59">
        <f t="shared" si="9"/>
        <v>4.807134770963912</v>
      </c>
      <c r="C85" s="57">
        <f>SUM(C80:C84)</f>
        <v>1741</v>
      </c>
      <c r="D85" s="61">
        <f>SUM(D80:D84)</f>
        <v>36217</v>
      </c>
      <c r="E85" s="67"/>
      <c r="F85" s="67"/>
      <c r="G85" s="67"/>
      <c r="J85" s="67"/>
    </row>
    <row r="86" spans="1:8" ht="12.75">
      <c r="A86" t="s">
        <v>52</v>
      </c>
      <c r="H86" s="67"/>
    </row>
  </sheetData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25"/>
  <dimension ref="A1:P87"/>
  <sheetViews>
    <sheetView workbookViewId="0" topLeftCell="A49">
      <selection activeCell="E70" sqref="E70"/>
    </sheetView>
  </sheetViews>
  <sheetFormatPr defaultColWidth="9.140625" defaultRowHeight="12.75"/>
  <cols>
    <col min="1" max="1" width="22.5742187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166</v>
      </c>
      <c r="B1" s="2"/>
      <c r="C1" s="2"/>
      <c r="D1" s="3"/>
    </row>
    <row r="2" spans="1:4" ht="15.75">
      <c r="A2" s="5" t="s">
        <v>1</v>
      </c>
      <c r="B2" s="6"/>
      <c r="C2" s="6"/>
      <c r="D2" s="7"/>
    </row>
    <row r="3" spans="1:4" ht="12.75">
      <c r="A3" s="8" t="s">
        <v>2</v>
      </c>
      <c r="B3" s="9"/>
      <c r="C3" s="10"/>
      <c r="D3" s="11"/>
    </row>
    <row r="4" spans="1:4" ht="12.75">
      <c r="A4" s="12"/>
      <c r="B4" s="10">
        <v>2006</v>
      </c>
      <c r="C4" s="10">
        <v>2007</v>
      </c>
      <c r="D4" s="13" t="s">
        <v>3</v>
      </c>
    </row>
    <row r="5" spans="1:4" ht="12.75">
      <c r="A5" s="12" t="s">
        <v>4</v>
      </c>
      <c r="B5" s="14">
        <f aca="true" t="shared" si="0" ref="B5:C12">B16/B27*100</f>
        <v>1.1825989018724483</v>
      </c>
      <c r="C5" s="14">
        <f t="shared" si="0"/>
        <v>0.8447880870561283</v>
      </c>
      <c r="D5" s="15">
        <f aca="true" t="shared" si="1" ref="D5:D12">C5-B5</f>
        <v>-0.33781081481632</v>
      </c>
    </row>
    <row r="6" spans="1:4" ht="12.75">
      <c r="A6" s="12" t="s">
        <v>5</v>
      </c>
      <c r="B6" s="14">
        <f t="shared" si="0"/>
        <v>0.7369164239696407</v>
      </c>
      <c r="C6" s="14">
        <f t="shared" si="0"/>
        <v>0.47823144597338146</v>
      </c>
      <c r="D6" s="15">
        <f t="shared" si="1"/>
        <v>-0.2586849779962593</v>
      </c>
    </row>
    <row r="7" spans="1:4" ht="12.75">
      <c r="A7" s="12" t="s">
        <v>6</v>
      </c>
      <c r="B7" s="14">
        <f t="shared" si="0"/>
        <v>6.506100571267368</v>
      </c>
      <c r="C7" s="14">
        <f t="shared" si="0"/>
        <v>6.036764439287916</v>
      </c>
      <c r="D7" s="15">
        <f t="shared" si="1"/>
        <v>-0.46933613197945157</v>
      </c>
    </row>
    <row r="8" spans="1:4" ht="12.75">
      <c r="A8" s="12" t="s">
        <v>7</v>
      </c>
      <c r="B8" s="14">
        <f t="shared" si="0"/>
        <v>1.768269271788746</v>
      </c>
      <c r="C8" s="14">
        <f t="shared" si="0"/>
        <v>1.3163736458888298</v>
      </c>
      <c r="D8" s="15">
        <f t="shared" si="1"/>
        <v>-0.4518956258999163</v>
      </c>
    </row>
    <row r="9" spans="1:4" ht="12.75">
      <c r="A9" s="12" t="s">
        <v>8</v>
      </c>
      <c r="B9" s="14">
        <f t="shared" si="0"/>
        <v>4.901285583103765</v>
      </c>
      <c r="C9" s="14">
        <f t="shared" si="0"/>
        <v>5.655042412818096</v>
      </c>
      <c r="D9" s="15">
        <f t="shared" si="1"/>
        <v>0.7537568297143311</v>
      </c>
    </row>
    <row r="10" spans="1:4" ht="12.75">
      <c r="A10" s="12" t="s">
        <v>9</v>
      </c>
      <c r="B10" s="14">
        <f t="shared" si="0"/>
        <v>2.8219086768136874</v>
      </c>
      <c r="C10" s="14">
        <f t="shared" si="0"/>
        <v>3.2329084588644266</v>
      </c>
      <c r="D10" s="15">
        <f t="shared" si="1"/>
        <v>0.41099978205073917</v>
      </c>
    </row>
    <row r="11" spans="1:4" ht="12.75">
      <c r="A11" s="12" t="s">
        <v>10</v>
      </c>
      <c r="B11" s="14">
        <f t="shared" si="0"/>
        <v>2</v>
      </c>
      <c r="C11" s="14">
        <v>1.1</v>
      </c>
      <c r="D11" s="15">
        <f t="shared" si="1"/>
        <v>-0.8999999999999999</v>
      </c>
    </row>
    <row r="12" spans="1:4" ht="12.75">
      <c r="A12" s="8" t="s">
        <v>11</v>
      </c>
      <c r="B12" s="16">
        <f t="shared" si="0"/>
        <v>2.9197080291970803</v>
      </c>
      <c r="C12" s="17">
        <f>C23/C34*100</f>
        <v>2.6438268147220665</v>
      </c>
      <c r="D12" s="18">
        <f t="shared" si="1"/>
        <v>-0.2758812144750138</v>
      </c>
    </row>
    <row r="13" spans="1:4" ht="12.75">
      <c r="A13" s="19"/>
      <c r="B13" s="6"/>
      <c r="C13" s="6"/>
      <c r="D13" s="7"/>
    </row>
    <row r="14" spans="1:4" ht="12.75">
      <c r="A14" s="8" t="s">
        <v>12</v>
      </c>
      <c r="B14" s="10"/>
      <c r="C14" s="10"/>
      <c r="D14" s="11"/>
    </row>
    <row r="15" spans="1:4" ht="12.75">
      <c r="A15" s="12"/>
      <c r="B15" s="10">
        <f>B4</f>
        <v>2006</v>
      </c>
      <c r="C15" s="10">
        <f>C4</f>
        <v>2007</v>
      </c>
      <c r="D15" s="13" t="s">
        <v>3</v>
      </c>
    </row>
    <row r="16" spans="1:4" ht="12.75">
      <c r="A16" s="12" t="s">
        <v>4</v>
      </c>
      <c r="B16" s="20">
        <v>84</v>
      </c>
      <c r="C16" s="21">
        <v>59</v>
      </c>
      <c r="D16" s="22">
        <f>C16-B16</f>
        <v>-25</v>
      </c>
    </row>
    <row r="17" spans="1:4" ht="12.75">
      <c r="A17" s="12" t="s">
        <v>5</v>
      </c>
      <c r="B17" s="20">
        <v>167</v>
      </c>
      <c r="C17" s="21">
        <v>106</v>
      </c>
      <c r="D17" s="22">
        <f aca="true" t="shared" si="2" ref="D17:D23">C17-B17</f>
        <v>-61</v>
      </c>
    </row>
    <row r="18" spans="1:10" ht="12.75">
      <c r="A18" s="12" t="s">
        <v>6</v>
      </c>
      <c r="B18" s="20">
        <v>1845</v>
      </c>
      <c r="C18" s="21">
        <v>1665</v>
      </c>
      <c r="D18" s="22">
        <f t="shared" si="2"/>
        <v>-180</v>
      </c>
      <c r="G18" s="21"/>
      <c r="I18" s="21"/>
      <c r="J18" s="20"/>
    </row>
    <row r="19" spans="1:9" ht="12.75">
      <c r="A19" s="12" t="s">
        <v>7</v>
      </c>
      <c r="B19" s="20">
        <v>829</v>
      </c>
      <c r="C19" s="21">
        <v>593</v>
      </c>
      <c r="D19" s="22">
        <f t="shared" si="2"/>
        <v>-236</v>
      </c>
      <c r="G19" s="21"/>
      <c r="I19" s="21"/>
    </row>
    <row r="20" spans="1:10" ht="12.75">
      <c r="A20" s="12" t="s">
        <v>8</v>
      </c>
      <c r="B20" s="20">
        <v>427</v>
      </c>
      <c r="C20" s="21">
        <v>480</v>
      </c>
      <c r="D20" s="22">
        <f t="shared" si="2"/>
        <v>53</v>
      </c>
      <c r="E20" s="21"/>
      <c r="F20" s="21"/>
      <c r="J20" s="20"/>
    </row>
    <row r="21" spans="1:6" ht="12.75">
      <c r="A21" s="12" t="s">
        <v>9</v>
      </c>
      <c r="B21" s="23">
        <v>254</v>
      </c>
      <c r="C21" s="24">
        <v>279</v>
      </c>
      <c r="D21" s="22">
        <f t="shared" si="2"/>
        <v>25</v>
      </c>
      <c r="F21" s="21"/>
    </row>
    <row r="22" spans="1:4" ht="12.75">
      <c r="A22" s="12" t="s">
        <v>10</v>
      </c>
      <c r="B22" s="25">
        <v>50</v>
      </c>
      <c r="C22" s="26">
        <f>C11*C33/100</f>
        <v>27.5</v>
      </c>
      <c r="D22" s="22">
        <f t="shared" si="2"/>
        <v>-22.5</v>
      </c>
    </row>
    <row r="23" spans="1:9" ht="12.75">
      <c r="A23" s="8" t="s">
        <v>11</v>
      </c>
      <c r="B23" s="27">
        <f>SUM(B16:B22)</f>
        <v>3656</v>
      </c>
      <c r="C23" s="27">
        <f>SUM(C16:C22)</f>
        <v>3209.5</v>
      </c>
      <c r="D23" s="28">
        <f t="shared" si="2"/>
        <v>-446.5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13</v>
      </c>
      <c r="B25" s="10"/>
      <c r="C25" s="10"/>
      <c r="D25" s="11"/>
    </row>
    <row r="26" spans="1:4" ht="12.75">
      <c r="A26" s="12"/>
      <c r="B26" s="10">
        <f>B4</f>
        <v>2006</v>
      </c>
      <c r="C26" s="10">
        <f>C4</f>
        <v>2007</v>
      </c>
      <c r="D26" s="13" t="s">
        <v>3</v>
      </c>
    </row>
    <row r="27" spans="1:9" ht="12.75">
      <c r="A27" s="12" t="s">
        <v>4</v>
      </c>
      <c r="B27" s="21">
        <v>7103</v>
      </c>
      <c r="C27" s="21">
        <v>6984</v>
      </c>
      <c r="D27" s="22">
        <f aca="true" t="shared" si="3" ref="D27:D34">C27-B27</f>
        <v>-119</v>
      </c>
      <c r="G27" s="21"/>
      <c r="I27" s="21"/>
    </row>
    <row r="28" spans="1:9" ht="12.75">
      <c r="A28" s="12" t="s">
        <v>5</v>
      </c>
      <c r="B28" s="21">
        <v>22662</v>
      </c>
      <c r="C28" s="21">
        <v>22165</v>
      </c>
      <c r="D28" s="22">
        <f t="shared" si="3"/>
        <v>-497</v>
      </c>
      <c r="G28" s="21"/>
      <c r="I28" s="21"/>
    </row>
    <row r="29" spans="1:10" ht="12.75">
      <c r="A29" s="12" t="s">
        <v>6</v>
      </c>
      <c r="B29" s="21">
        <v>28358</v>
      </c>
      <c r="C29" s="21">
        <v>27581</v>
      </c>
      <c r="D29" s="22">
        <f t="shared" si="3"/>
        <v>-777</v>
      </c>
      <c r="G29" s="21"/>
      <c r="I29" s="21"/>
      <c r="J29" s="29"/>
    </row>
    <row r="30" spans="1:9" ht="12.75">
      <c r="A30" s="12" t="s">
        <v>7</v>
      </c>
      <c r="B30" s="21">
        <v>46882</v>
      </c>
      <c r="C30" s="21">
        <v>45048</v>
      </c>
      <c r="D30" s="22">
        <f t="shared" si="3"/>
        <v>-1834</v>
      </c>
      <c r="G30" s="21"/>
      <c r="I30" s="21"/>
    </row>
    <row r="31" spans="1:10" ht="12.75">
      <c r="A31" s="12" t="s">
        <v>8</v>
      </c>
      <c r="B31" s="21">
        <v>8712</v>
      </c>
      <c r="C31" s="21">
        <v>8488</v>
      </c>
      <c r="D31" s="22">
        <f t="shared" si="3"/>
        <v>-224</v>
      </c>
      <c r="E31" s="21"/>
      <c r="F31" s="21"/>
      <c r="G31" s="21"/>
      <c r="I31" s="21"/>
      <c r="J31" s="29"/>
    </row>
    <row r="32" spans="1:9" ht="12.75">
      <c r="A32" s="12" t="s">
        <v>9</v>
      </c>
      <c r="B32" s="21">
        <v>9001</v>
      </c>
      <c r="C32" s="21">
        <v>8630</v>
      </c>
      <c r="D32" s="22">
        <f t="shared" si="3"/>
        <v>-371</v>
      </c>
      <c r="G32" s="21"/>
      <c r="I32" s="21"/>
    </row>
    <row r="33" spans="1:9" ht="12.75">
      <c r="A33" s="12" t="s">
        <v>10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11</v>
      </c>
      <c r="B34" s="27">
        <f>SUM(B27:B33)</f>
        <v>125218</v>
      </c>
      <c r="C34" s="27">
        <f>SUM(C27:C33)</f>
        <v>121396</v>
      </c>
      <c r="D34" s="28">
        <f t="shared" si="3"/>
        <v>-3822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14</v>
      </c>
    </row>
    <row r="37" ht="12.75">
      <c r="A37" s="32" t="s">
        <v>15</v>
      </c>
    </row>
    <row r="38" ht="12.75">
      <c r="A38" s="32"/>
    </row>
    <row r="39" ht="12.75">
      <c r="A39" s="32" t="s">
        <v>16</v>
      </c>
    </row>
    <row r="40" ht="12.75">
      <c r="A40" t="s">
        <v>167</v>
      </c>
    </row>
    <row r="41" ht="12.75">
      <c r="A41" s="32" t="s">
        <v>168</v>
      </c>
    </row>
    <row r="45" ht="12.75">
      <c r="A45" t="s">
        <v>18</v>
      </c>
    </row>
    <row r="46" ht="12.75">
      <c r="A46" t="s">
        <v>19</v>
      </c>
    </row>
    <row r="47" ht="12.75"/>
    <row r="48" spans="1:3" ht="12.75">
      <c r="A48" t="s">
        <v>169</v>
      </c>
      <c r="B48">
        <v>2007</v>
      </c>
      <c r="C48" t="s">
        <v>21</v>
      </c>
    </row>
    <row r="49" ht="13.5" thickBot="1"/>
    <row r="50" spans="1:16" s="39" customFormat="1" ht="12.75">
      <c r="A50" s="33">
        <v>2007</v>
      </c>
      <c r="B50" s="34" t="str">
        <f>A48</f>
        <v>UGE 49</v>
      </c>
      <c r="C50" s="35"/>
      <c r="D50" s="36"/>
      <c r="E50" s="37" t="str">
        <f>B50</f>
        <v>UGE 49</v>
      </c>
      <c r="F50" s="35"/>
      <c r="G50" s="36"/>
      <c r="H50" s="35" t="str">
        <f>B50</f>
        <v>UGE 49</v>
      </c>
      <c r="I50" s="35"/>
      <c r="J50" s="36"/>
      <c r="K50" s="35" t="str">
        <f>B50</f>
        <v>UGE 49</v>
      </c>
      <c r="L50" s="35"/>
      <c r="M50" s="36"/>
      <c r="N50" s="35" t="str">
        <f>B50</f>
        <v>UGE 49</v>
      </c>
      <c r="O50" s="35"/>
      <c r="P50" s="38"/>
    </row>
    <row r="51" spans="1:16" ht="12.75">
      <c r="A51" s="40"/>
      <c r="B51" s="41" t="s">
        <v>7</v>
      </c>
      <c r="C51" s="42"/>
      <c r="D51" s="42"/>
      <c r="E51" s="43" t="s">
        <v>9</v>
      </c>
      <c r="F51" s="42"/>
      <c r="G51" s="42"/>
      <c r="H51" s="43" t="s">
        <v>4</v>
      </c>
      <c r="I51" s="42"/>
      <c r="J51" s="42"/>
      <c r="K51" s="43" t="s">
        <v>22</v>
      </c>
      <c r="L51" s="42"/>
      <c r="M51" s="42"/>
      <c r="N51" s="43" t="s">
        <v>11</v>
      </c>
      <c r="O51" s="42"/>
      <c r="P51" s="44"/>
    </row>
    <row r="52" spans="1:16" ht="13.5" thickBot="1">
      <c r="A52" s="45" t="s">
        <v>23</v>
      </c>
      <c r="B52" s="46" t="s">
        <v>24</v>
      </c>
      <c r="C52" s="47" t="s">
        <v>25</v>
      </c>
      <c r="D52" s="48" t="s">
        <v>26</v>
      </c>
      <c r="E52" s="47" t="s">
        <v>24</v>
      </c>
      <c r="F52" s="47" t="s">
        <v>25</v>
      </c>
      <c r="G52" s="48" t="s">
        <v>26</v>
      </c>
      <c r="H52" s="47" t="s">
        <v>24</v>
      </c>
      <c r="I52" s="47" t="s">
        <v>25</v>
      </c>
      <c r="J52" s="48" t="s">
        <v>26</v>
      </c>
      <c r="K52" s="47" t="s">
        <v>24</v>
      </c>
      <c r="L52" s="47" t="s">
        <v>25</v>
      </c>
      <c r="M52" s="48" t="s">
        <v>26</v>
      </c>
      <c r="N52" s="47" t="s">
        <v>24</v>
      </c>
      <c r="O52" s="47" t="s">
        <v>25</v>
      </c>
      <c r="P52" s="49" t="s">
        <v>26</v>
      </c>
    </row>
    <row r="53" spans="1:16" ht="12.75">
      <c r="A53" s="40" t="s">
        <v>27</v>
      </c>
      <c r="B53" s="50">
        <f>C53/D53*100</f>
        <v>1.9239578561612458</v>
      </c>
      <c r="C53" s="51">
        <v>59.027027027027025</v>
      </c>
      <c r="D53" s="52">
        <v>3068</v>
      </c>
      <c r="E53" s="50">
        <f>F53/G53*100</f>
        <v>3.289473684210526</v>
      </c>
      <c r="F53" s="51">
        <v>65</v>
      </c>
      <c r="G53" s="52">
        <v>1976</v>
      </c>
      <c r="H53" s="50">
        <f>I53/J53*100</f>
        <v>1.0895310279488395</v>
      </c>
      <c r="I53" s="51">
        <v>23</v>
      </c>
      <c r="J53" s="52">
        <v>2111</v>
      </c>
      <c r="K53" s="50">
        <f>L53/M53*100</f>
        <v>0.9897147292839124</v>
      </c>
      <c r="L53" s="51">
        <v>51</v>
      </c>
      <c r="M53" s="53">
        <v>5153</v>
      </c>
      <c r="N53" s="50">
        <f>O53/P53*100</f>
        <v>1.6089293713603106</v>
      </c>
      <c r="O53" s="51">
        <f>L53+I53+F53+C53</f>
        <v>198.02702702702703</v>
      </c>
      <c r="P53" s="54">
        <f>M53+J53+G53+D53</f>
        <v>12308</v>
      </c>
    </row>
    <row r="54" spans="1:16" ht="12.75">
      <c r="A54" s="40" t="s">
        <v>28</v>
      </c>
      <c r="B54" s="50">
        <f aca="true" t="shared" si="4" ref="B54:B66">C54/D54*100</f>
        <v>1.1341231483258598</v>
      </c>
      <c r="C54" s="51">
        <v>35.13513513513514</v>
      </c>
      <c r="D54" s="52">
        <v>3098</v>
      </c>
      <c r="E54" s="50">
        <f aca="true" t="shared" si="5" ref="E54:E66">F54/G54*100</f>
        <v>3.6850921273031827</v>
      </c>
      <c r="F54" s="51">
        <v>44</v>
      </c>
      <c r="G54" s="52">
        <v>1194</v>
      </c>
      <c r="H54" s="50">
        <f>I54/J54*100</f>
        <v>0.29296875</v>
      </c>
      <c r="I54" s="51">
        <v>3</v>
      </c>
      <c r="J54" s="52">
        <v>1024</v>
      </c>
      <c r="K54" s="50">
        <f aca="true" t="shared" si="6" ref="K54:K66">L54/M54*100</f>
        <v>0.11098779134295228</v>
      </c>
      <c r="L54" s="51">
        <v>1</v>
      </c>
      <c r="M54" s="52">
        <v>901</v>
      </c>
      <c r="N54" s="50">
        <f aca="true" t="shared" si="7" ref="N54:N67">O54/P54*100</f>
        <v>1.3372226980076425</v>
      </c>
      <c r="O54" s="51">
        <f>L54+I54+F54+C54</f>
        <v>83.13513513513513</v>
      </c>
      <c r="P54" s="54">
        <f>M54+J54+G54+D54</f>
        <v>6217</v>
      </c>
    </row>
    <row r="55" spans="1:16" ht="12.75">
      <c r="A55" s="40" t="s">
        <v>29</v>
      </c>
      <c r="B55" s="50">
        <f t="shared" si="4"/>
        <v>1.4121404517691558</v>
      </c>
      <c r="C55" s="51">
        <v>79.10810810810811</v>
      </c>
      <c r="D55" s="52">
        <v>5602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1.4121404517691558</v>
      </c>
      <c r="O55" s="51">
        <f>F55+C55</f>
        <v>79.10810810810811</v>
      </c>
      <c r="P55" s="54">
        <f>G55+D55</f>
        <v>5602</v>
      </c>
    </row>
    <row r="56" spans="1:16" ht="12.75">
      <c r="A56" s="40" t="s">
        <v>30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0.43033889187735336</v>
      </c>
      <c r="L56">
        <v>8</v>
      </c>
      <c r="M56" s="52">
        <v>1859</v>
      </c>
      <c r="N56" s="50">
        <f t="shared" si="7"/>
        <v>0.43033889187735336</v>
      </c>
      <c r="O56" s="51">
        <f>L56+F56+C56</f>
        <v>8</v>
      </c>
      <c r="P56" s="54">
        <f>M56+G56+D56</f>
        <v>1859</v>
      </c>
    </row>
    <row r="57" spans="1:16" ht="12.75">
      <c r="A57" s="40" t="s">
        <v>31</v>
      </c>
      <c r="B57" s="50"/>
      <c r="C57" s="51"/>
      <c r="D57" s="52"/>
      <c r="E57" s="50">
        <f t="shared" si="5"/>
        <v>5.701754385964912</v>
      </c>
      <c r="F57" s="51">
        <v>26</v>
      </c>
      <c r="G57" s="52">
        <v>456</v>
      </c>
      <c r="H57" s="50">
        <f>I57/J57*100</f>
        <v>0.16025641025641024</v>
      </c>
      <c r="I57" s="51">
        <v>1</v>
      </c>
      <c r="J57" s="52">
        <v>624</v>
      </c>
      <c r="K57" s="50">
        <f t="shared" si="6"/>
        <v>0.8159564823209429</v>
      </c>
      <c r="L57" s="51">
        <v>9</v>
      </c>
      <c r="M57" s="52">
        <v>1103</v>
      </c>
      <c r="N57" s="50">
        <f t="shared" si="7"/>
        <v>1.6491067338524967</v>
      </c>
      <c r="O57" s="51">
        <f aca="true" t="shared" si="8" ref="O57:P67">L57+I57+F57+C57</f>
        <v>36</v>
      </c>
      <c r="P57" s="54">
        <f t="shared" si="8"/>
        <v>2183</v>
      </c>
    </row>
    <row r="58" spans="1:16" ht="12.75">
      <c r="A58" s="40" t="s">
        <v>32</v>
      </c>
      <c r="B58" s="50">
        <f t="shared" si="4"/>
        <v>2.6314083868040705</v>
      </c>
      <c r="C58" s="51">
        <v>10.972972972972975</v>
      </c>
      <c r="D58" s="52">
        <v>417</v>
      </c>
      <c r="E58" s="50"/>
      <c r="F58" s="51"/>
      <c r="G58" s="52"/>
      <c r="H58" s="50">
        <f>I58/J58*100</f>
        <v>1.4705882352941175</v>
      </c>
      <c r="I58" s="51">
        <v>1</v>
      </c>
      <c r="J58" s="52">
        <v>68</v>
      </c>
      <c r="K58" s="50">
        <f t="shared" si="6"/>
        <v>1.4634146341463417</v>
      </c>
      <c r="L58" s="51">
        <v>3</v>
      </c>
      <c r="M58" s="52">
        <v>205</v>
      </c>
      <c r="N58" s="50">
        <f t="shared" si="7"/>
        <v>2.1699960830395617</v>
      </c>
      <c r="O58" s="51">
        <f t="shared" si="8"/>
        <v>14.972972972972975</v>
      </c>
      <c r="P58" s="54">
        <f t="shared" si="8"/>
        <v>690</v>
      </c>
    </row>
    <row r="59" spans="1:16" ht="12.75">
      <c r="A59" s="40" t="s">
        <v>33</v>
      </c>
      <c r="B59" s="50">
        <f t="shared" si="4"/>
        <v>0.9521637074046548</v>
      </c>
      <c r="C59" s="51">
        <v>34.97297297297297</v>
      </c>
      <c r="D59" s="52">
        <v>3673</v>
      </c>
      <c r="E59" s="50">
        <f t="shared" si="5"/>
        <v>4.698795180722891</v>
      </c>
      <c r="F59" s="51">
        <v>39</v>
      </c>
      <c r="G59" s="52">
        <v>830</v>
      </c>
      <c r="H59" s="50">
        <f>I59/J59*100</f>
        <v>0.9160305343511451</v>
      </c>
      <c r="I59" s="51">
        <v>6</v>
      </c>
      <c r="J59" s="52">
        <v>655</v>
      </c>
      <c r="K59" s="50">
        <f t="shared" si="6"/>
        <v>0.5687693898655636</v>
      </c>
      <c r="L59" s="51">
        <v>11</v>
      </c>
      <c r="M59" s="52">
        <v>1934</v>
      </c>
      <c r="N59" s="50">
        <f t="shared" si="7"/>
        <v>1.2827548360543284</v>
      </c>
      <c r="O59" s="51">
        <f t="shared" si="8"/>
        <v>90.97297297297297</v>
      </c>
      <c r="P59" s="54">
        <f t="shared" si="8"/>
        <v>7092</v>
      </c>
    </row>
    <row r="60" spans="1:16" ht="12.75">
      <c r="A60" s="40" t="s">
        <v>34</v>
      </c>
      <c r="B60" s="50">
        <f t="shared" si="4"/>
        <v>1.2719461947731647</v>
      </c>
      <c r="C60" s="51">
        <v>46.97297297297297</v>
      </c>
      <c r="D60" s="52">
        <v>3693</v>
      </c>
      <c r="E60" s="50"/>
      <c r="F60" s="51"/>
      <c r="G60" s="52"/>
      <c r="H60" s="50"/>
      <c r="I60" s="51"/>
      <c r="J60" s="52"/>
      <c r="K60" s="50">
        <f t="shared" si="6"/>
        <v>0</v>
      </c>
      <c r="L60" s="51">
        <v>0</v>
      </c>
      <c r="M60" s="52">
        <v>857</v>
      </c>
      <c r="N60" s="50">
        <f t="shared" si="7"/>
        <v>1.0323730323730325</v>
      </c>
      <c r="O60" s="51">
        <f t="shared" si="8"/>
        <v>46.97297297297297</v>
      </c>
      <c r="P60" s="54">
        <f t="shared" si="8"/>
        <v>4550</v>
      </c>
    </row>
    <row r="61" spans="1:16" ht="12.75">
      <c r="A61" s="40" t="s">
        <v>35</v>
      </c>
      <c r="B61" s="50">
        <f t="shared" si="4"/>
        <v>1.1272579111775094</v>
      </c>
      <c r="C61" s="51">
        <v>35.8918918918919</v>
      </c>
      <c r="D61" s="52">
        <v>3184</v>
      </c>
      <c r="E61" s="50">
        <f t="shared" si="5"/>
        <v>4.202586206896552</v>
      </c>
      <c r="F61" s="51">
        <v>39</v>
      </c>
      <c r="G61" s="52">
        <v>928</v>
      </c>
      <c r="H61" s="50">
        <f>I61/J61*100</f>
        <v>0.5076142131979695</v>
      </c>
      <c r="I61" s="51">
        <v>2</v>
      </c>
      <c r="J61" s="52">
        <v>394</v>
      </c>
      <c r="K61" s="50">
        <f t="shared" si="6"/>
        <v>0.08658008658008658</v>
      </c>
      <c r="L61" s="51">
        <v>1</v>
      </c>
      <c r="M61" s="52">
        <v>1155</v>
      </c>
      <c r="N61" s="50">
        <f t="shared" si="7"/>
        <v>1.375938736829039</v>
      </c>
      <c r="O61" s="51">
        <f t="shared" si="8"/>
        <v>77.8918918918919</v>
      </c>
      <c r="P61" s="54">
        <f t="shared" si="8"/>
        <v>5661</v>
      </c>
    </row>
    <row r="62" spans="1:16" ht="12.75">
      <c r="A62" s="40" t="s">
        <v>36</v>
      </c>
      <c r="B62" s="50"/>
      <c r="C62" s="51"/>
      <c r="D62" s="52"/>
      <c r="E62" s="50">
        <f t="shared" si="5"/>
        <v>0.796812749003984</v>
      </c>
      <c r="F62" s="51">
        <v>4</v>
      </c>
      <c r="G62" s="52">
        <v>502</v>
      </c>
      <c r="H62" s="50">
        <f>I62/J62*100</f>
        <v>0.9523809523809524</v>
      </c>
      <c r="I62" s="51">
        <v>4</v>
      </c>
      <c r="J62" s="52">
        <v>420</v>
      </c>
      <c r="K62" s="50">
        <f t="shared" si="6"/>
        <v>0.13783597518952445</v>
      </c>
      <c r="L62" s="51">
        <v>2</v>
      </c>
      <c r="M62" s="52">
        <v>1451</v>
      </c>
      <c r="N62" s="50">
        <f t="shared" si="7"/>
        <v>0.42140750105351876</v>
      </c>
      <c r="O62" s="51">
        <f t="shared" si="8"/>
        <v>10</v>
      </c>
      <c r="P62" s="54">
        <f t="shared" si="8"/>
        <v>2373</v>
      </c>
    </row>
    <row r="63" spans="1:16" ht="12.75">
      <c r="A63" s="40" t="s">
        <v>37</v>
      </c>
      <c r="B63" s="50">
        <f t="shared" si="4"/>
        <v>1.3011167849877527</v>
      </c>
      <c r="C63" s="51">
        <v>84.7027027027027</v>
      </c>
      <c r="D63" s="52">
        <v>6510</v>
      </c>
      <c r="E63" s="50">
        <f t="shared" si="5"/>
        <v>3.353057199211045</v>
      </c>
      <c r="F63" s="51">
        <v>17</v>
      </c>
      <c r="G63" s="52">
        <v>507</v>
      </c>
      <c r="H63" s="50"/>
      <c r="I63" s="51"/>
      <c r="J63" s="52"/>
      <c r="K63" s="50">
        <f t="shared" si="6"/>
        <v>0.19011406844106463</v>
      </c>
      <c r="L63" s="51">
        <v>4</v>
      </c>
      <c r="M63" s="52">
        <v>2104</v>
      </c>
      <c r="N63" s="50">
        <f t="shared" si="7"/>
        <v>1.158893791280591</v>
      </c>
      <c r="O63" s="51">
        <f t="shared" si="8"/>
        <v>105.7027027027027</v>
      </c>
      <c r="P63" s="54">
        <f t="shared" si="8"/>
        <v>9121</v>
      </c>
    </row>
    <row r="64" spans="1:16" ht="12.75">
      <c r="A64" s="40" t="s">
        <v>38</v>
      </c>
      <c r="B64" s="50">
        <f t="shared" si="4"/>
        <v>1.1155736155736153</v>
      </c>
      <c r="C64" s="51">
        <v>63.81081081081081</v>
      </c>
      <c r="D64" s="52">
        <v>5720</v>
      </c>
      <c r="E64" s="50">
        <f t="shared" si="5"/>
        <v>1.310615989515072</v>
      </c>
      <c r="F64" s="51">
        <v>10</v>
      </c>
      <c r="G64" s="52">
        <v>763</v>
      </c>
      <c r="H64" s="50">
        <f>I64/J64*100</f>
        <v>0.5291005291005291</v>
      </c>
      <c r="I64" s="51">
        <v>3</v>
      </c>
      <c r="J64" s="52">
        <v>567</v>
      </c>
      <c r="K64" s="50">
        <f t="shared" si="6"/>
        <v>0.15987210231814547</v>
      </c>
      <c r="L64" s="51">
        <v>4</v>
      </c>
      <c r="M64" s="52">
        <v>2502</v>
      </c>
      <c r="N64" s="50">
        <f t="shared" si="7"/>
        <v>0.8460093259088234</v>
      </c>
      <c r="O64" s="51">
        <f t="shared" si="8"/>
        <v>80.8108108108108</v>
      </c>
      <c r="P64" s="54">
        <f t="shared" si="8"/>
        <v>9552</v>
      </c>
    </row>
    <row r="65" spans="1:16" ht="12.75">
      <c r="A65" s="40" t="s">
        <v>39</v>
      </c>
      <c r="B65" s="50">
        <f t="shared" si="4"/>
        <v>1.0524527194369069</v>
      </c>
      <c r="C65" s="51">
        <v>55.24324324324324</v>
      </c>
      <c r="D65" s="52">
        <v>5249</v>
      </c>
      <c r="E65" s="50">
        <f t="shared" si="5"/>
        <v>1.6233766233766231</v>
      </c>
      <c r="F65" s="51">
        <v>10</v>
      </c>
      <c r="G65" s="52">
        <v>616</v>
      </c>
      <c r="H65" s="50">
        <f>I65/J65*100</f>
        <v>0</v>
      </c>
      <c r="I65" s="51">
        <v>0</v>
      </c>
      <c r="J65" s="52">
        <v>422</v>
      </c>
      <c r="K65" s="50">
        <f t="shared" si="6"/>
        <v>0.6915629322268326</v>
      </c>
      <c r="L65" s="51">
        <v>5</v>
      </c>
      <c r="M65" s="52">
        <v>723</v>
      </c>
      <c r="N65" s="50">
        <f t="shared" si="7"/>
        <v>1.0020434128850677</v>
      </c>
      <c r="O65" s="51">
        <f t="shared" si="8"/>
        <v>70.24324324324324</v>
      </c>
      <c r="P65" s="54">
        <f t="shared" si="8"/>
        <v>7010</v>
      </c>
    </row>
    <row r="66" spans="1:16" s="39" customFormat="1" ht="13.5" thickBot="1">
      <c r="A66" s="45" t="s">
        <v>40</v>
      </c>
      <c r="B66" s="50">
        <f t="shared" si="4"/>
        <v>1.7893409511906624</v>
      </c>
      <c r="C66" s="51">
        <v>86.67567567567568</v>
      </c>
      <c r="D66" s="52">
        <v>4844</v>
      </c>
      <c r="E66" s="50">
        <f t="shared" si="5"/>
        <v>2.9137529137529135</v>
      </c>
      <c r="F66" s="51">
        <v>25</v>
      </c>
      <c r="G66" s="52">
        <v>858</v>
      </c>
      <c r="H66" s="50">
        <f>I66/J66*100</f>
        <v>2.28898426323319</v>
      </c>
      <c r="I66" s="51">
        <v>16</v>
      </c>
      <c r="J66" s="52">
        <v>699</v>
      </c>
      <c r="K66" s="50">
        <f t="shared" si="6"/>
        <v>0.3155996393146979</v>
      </c>
      <c r="L66" s="51">
        <v>7</v>
      </c>
      <c r="M66" s="52">
        <v>2218</v>
      </c>
      <c r="N66" s="50">
        <f t="shared" si="7"/>
        <v>1.5625440964807482</v>
      </c>
      <c r="O66" s="51">
        <f t="shared" si="8"/>
        <v>134.67567567567568</v>
      </c>
      <c r="P66" s="54">
        <f t="shared" si="8"/>
        <v>8619</v>
      </c>
    </row>
    <row r="67" spans="1:16" ht="13.5" thickBot="1">
      <c r="A67" s="55" t="s">
        <v>41</v>
      </c>
      <c r="B67" s="56">
        <f>C67/D67*100</f>
        <v>1.3150018054807437</v>
      </c>
      <c r="C67" s="57">
        <f>SUM(C53:C66)</f>
        <v>592.5135135135135</v>
      </c>
      <c r="D67" s="58">
        <f>SUM(D53:D66)</f>
        <v>45058</v>
      </c>
      <c r="E67" s="59">
        <f>F67/G67*100</f>
        <v>3.2329084588644266</v>
      </c>
      <c r="F67" s="57">
        <f>SUM(F53:F66)</f>
        <v>279</v>
      </c>
      <c r="G67" s="57">
        <f>SUM(G53:G66)</f>
        <v>8630</v>
      </c>
      <c r="H67" s="59">
        <f>I67/J67*100</f>
        <v>0.8447880870561283</v>
      </c>
      <c r="I67" s="57">
        <f>SUM(I53:I66)</f>
        <v>59</v>
      </c>
      <c r="J67" s="57">
        <f>SUM(J53:J66)</f>
        <v>6984</v>
      </c>
      <c r="K67" s="60">
        <f>L67/M67*100</f>
        <v>0.47823144597338146</v>
      </c>
      <c r="L67" s="57">
        <f>SUM(L53:L66)</f>
        <v>106</v>
      </c>
      <c r="M67" s="58">
        <f>SUM(M53:M66)</f>
        <v>22165</v>
      </c>
      <c r="N67" s="59">
        <f t="shared" si="7"/>
        <v>1.2512687730283734</v>
      </c>
      <c r="O67" s="57">
        <f t="shared" si="8"/>
        <v>1036.5135135135135</v>
      </c>
      <c r="P67" s="61">
        <f t="shared" si="8"/>
        <v>82837</v>
      </c>
    </row>
    <row r="68" ht="12.75">
      <c r="A68" t="s">
        <v>42</v>
      </c>
    </row>
    <row r="69" ht="12.75">
      <c r="A69" t="s">
        <v>43</v>
      </c>
    </row>
    <row r="70" ht="12.75">
      <c r="A70" s="63" t="s">
        <v>44</v>
      </c>
    </row>
    <row r="71" ht="12.75"/>
    <row r="72" ht="12.75">
      <c r="A72" t="s">
        <v>16</v>
      </c>
    </row>
    <row r="73" ht="12.75">
      <c r="A73" t="s">
        <v>170</v>
      </c>
    </row>
    <row r="74" ht="12.75">
      <c r="A74" t="s">
        <v>171</v>
      </c>
    </row>
    <row r="77" ht="13.5" thickBot="1"/>
    <row r="78" spans="1:4" ht="12.75">
      <c r="A78" s="34">
        <v>2007</v>
      </c>
      <c r="B78" s="64" t="s">
        <v>172</v>
      </c>
      <c r="C78" s="35"/>
      <c r="D78" s="38"/>
    </row>
    <row r="79" spans="1:4" ht="12.75">
      <c r="A79" s="41"/>
      <c r="B79" s="43" t="s">
        <v>45</v>
      </c>
      <c r="C79" s="42"/>
      <c r="D79" s="44"/>
    </row>
    <row r="80" spans="1:4" ht="13.5" thickBot="1">
      <c r="A80" s="65" t="s">
        <v>46</v>
      </c>
      <c r="B80" s="47" t="s">
        <v>24</v>
      </c>
      <c r="C80" s="47" t="s">
        <v>25</v>
      </c>
      <c r="D80" s="49" t="s">
        <v>26</v>
      </c>
    </row>
    <row r="81" spans="1:6" ht="12.75">
      <c r="A81" s="66" t="s">
        <v>47</v>
      </c>
      <c r="B81" s="50">
        <f aca="true" t="shared" si="9" ref="B81:B86">C81/D81*100</f>
        <v>6.82015638575152</v>
      </c>
      <c r="C81" s="51">
        <v>471</v>
      </c>
      <c r="D81" s="54">
        <v>6906</v>
      </c>
      <c r="E81" s="67"/>
      <c r="F81" s="67"/>
    </row>
    <row r="82" spans="1:6" ht="12.75">
      <c r="A82" s="66" t="s">
        <v>48</v>
      </c>
      <c r="B82" s="50">
        <f t="shared" si="9"/>
        <v>6.07378524295141</v>
      </c>
      <c r="C82" s="51">
        <v>405</v>
      </c>
      <c r="D82" s="54">
        <v>6668</v>
      </c>
      <c r="E82" s="67"/>
      <c r="F82" s="67"/>
    </row>
    <row r="83" spans="1:6" ht="12.75">
      <c r="A83" s="66" t="s">
        <v>49</v>
      </c>
      <c r="B83" s="50">
        <f t="shared" si="9"/>
        <v>4.966735489791237</v>
      </c>
      <c r="C83" s="51">
        <v>433</v>
      </c>
      <c r="D83" s="54">
        <v>8718</v>
      </c>
      <c r="E83" s="67"/>
      <c r="F83" s="67"/>
    </row>
    <row r="84" spans="1:6" ht="12.75">
      <c r="A84" s="66" t="s">
        <v>50</v>
      </c>
      <c r="B84" s="50">
        <f t="shared" si="9"/>
        <v>4.903801032379165</v>
      </c>
      <c r="C84" s="51">
        <v>418</v>
      </c>
      <c r="D84" s="54">
        <v>8524</v>
      </c>
      <c r="E84" s="67"/>
      <c r="F84" s="67"/>
    </row>
    <row r="85" spans="1:6" ht="13.5" thickBot="1">
      <c r="A85" s="66" t="s">
        <v>51</v>
      </c>
      <c r="B85" s="50">
        <f t="shared" si="9"/>
        <v>7.9573577003616975</v>
      </c>
      <c r="C85" s="51">
        <v>418</v>
      </c>
      <c r="D85" s="54">
        <v>5253</v>
      </c>
      <c r="E85" s="67"/>
      <c r="F85" s="67"/>
    </row>
    <row r="86" spans="1:10" ht="13.5" thickBot="1">
      <c r="A86" s="68" t="s">
        <v>41</v>
      </c>
      <c r="B86" s="59">
        <f t="shared" si="9"/>
        <v>5.946935041171089</v>
      </c>
      <c r="C86" s="57">
        <f>SUM(C81:C85)</f>
        <v>2145</v>
      </c>
      <c r="D86" s="61">
        <f>SUM(D81:D85)</f>
        <v>36069</v>
      </c>
      <c r="E86" s="67"/>
      <c r="F86" s="67"/>
      <c r="G86" s="67"/>
      <c r="J86" s="67"/>
    </row>
    <row r="87" spans="1:8" ht="12.75">
      <c r="A87" t="s">
        <v>52</v>
      </c>
      <c r="H87" s="67"/>
    </row>
  </sheetData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Ark26"/>
  <dimension ref="A1:P87"/>
  <sheetViews>
    <sheetView tabSelected="1" workbookViewId="0" topLeftCell="A1">
      <selection activeCell="G77" sqref="G77"/>
    </sheetView>
  </sheetViews>
  <sheetFormatPr defaultColWidth="9.140625" defaultRowHeight="12.75"/>
  <cols>
    <col min="1" max="1" width="23.140625" style="0" customWidth="1"/>
  </cols>
  <sheetData>
    <row r="1" spans="1:4" s="4" customFormat="1" ht="15.75">
      <c r="A1" s="1" t="s">
        <v>173</v>
      </c>
      <c r="B1" s="2"/>
      <c r="C1" s="2"/>
      <c r="D1" s="3"/>
    </row>
    <row r="2" spans="1:4" s="4" customFormat="1" ht="15.75">
      <c r="A2" s="5" t="s">
        <v>1</v>
      </c>
      <c r="B2" s="6"/>
      <c r="C2" s="6"/>
      <c r="D2" s="7"/>
    </row>
    <row r="3" spans="1:4" s="4" customFormat="1" ht="12.75">
      <c r="A3" s="8" t="s">
        <v>2</v>
      </c>
      <c r="B3" s="9"/>
      <c r="C3" s="10"/>
      <c r="D3" s="11"/>
    </row>
    <row r="4" spans="1:4" s="4" customFormat="1" ht="12.75">
      <c r="A4" s="12"/>
      <c r="B4" s="10">
        <v>2006</v>
      </c>
      <c r="C4" s="10">
        <v>2007</v>
      </c>
      <c r="D4" s="13" t="s">
        <v>3</v>
      </c>
    </row>
    <row r="5" spans="1:4" s="4" customFormat="1" ht="12.75">
      <c r="A5" s="12" t="s">
        <v>4</v>
      </c>
      <c r="B5" s="14">
        <f aca="true" t="shared" si="0" ref="B5:C12">B16/B27*100</f>
        <v>1.768172888015717</v>
      </c>
      <c r="C5" s="14">
        <f t="shared" si="0"/>
        <v>0.8447880870561283</v>
      </c>
      <c r="D5" s="15">
        <f aca="true" t="shared" si="1" ref="D5:D12">C5-B5</f>
        <v>-0.9233848009595887</v>
      </c>
    </row>
    <row r="6" spans="1:4" s="4" customFormat="1" ht="12.75">
      <c r="A6" s="12" t="s">
        <v>5</v>
      </c>
      <c r="B6" s="14">
        <f t="shared" si="0"/>
        <v>0.7369164239696407</v>
      </c>
      <c r="C6" s="14">
        <f t="shared" si="0"/>
        <v>0.47823144597338146</v>
      </c>
      <c r="D6" s="15">
        <f t="shared" si="1"/>
        <v>-0.2586849779962593</v>
      </c>
    </row>
    <row r="7" spans="1:4" s="4" customFormat="1" ht="12.75">
      <c r="A7" s="12" t="s">
        <v>6</v>
      </c>
      <c r="B7" s="14">
        <f t="shared" si="0"/>
        <v>8.660695394597646</v>
      </c>
      <c r="C7" s="14">
        <f t="shared" si="0"/>
        <v>6.892425945397193</v>
      </c>
      <c r="D7" s="15">
        <f t="shared" si="1"/>
        <v>-1.768269449200453</v>
      </c>
    </row>
    <row r="8" spans="1:4" s="4" customFormat="1" ht="12.75">
      <c r="A8" s="12" t="s">
        <v>7</v>
      </c>
      <c r="B8" s="14">
        <f t="shared" si="0"/>
        <v>2.139459482519571</v>
      </c>
      <c r="C8" s="14">
        <f t="shared" si="0"/>
        <v>1.6336290701052585</v>
      </c>
      <c r="D8" s="15">
        <f t="shared" si="1"/>
        <v>-0.5058304124143125</v>
      </c>
    </row>
    <row r="9" spans="1:4" s="4" customFormat="1" ht="12.75">
      <c r="A9" s="12" t="s">
        <v>8</v>
      </c>
      <c r="B9" s="14">
        <f t="shared" si="0"/>
        <v>9.297520661157025</v>
      </c>
      <c r="C9" s="14">
        <f t="shared" si="0"/>
        <v>8.894910461828463</v>
      </c>
      <c r="D9" s="15">
        <f t="shared" si="1"/>
        <v>-0.4026101993285618</v>
      </c>
    </row>
    <row r="10" spans="1:4" s="4" customFormat="1" ht="12.75">
      <c r="A10" s="12" t="s">
        <v>9</v>
      </c>
      <c r="B10" s="14">
        <f t="shared" si="0"/>
        <v>3.6872993024028347</v>
      </c>
      <c r="C10" s="14">
        <f t="shared" si="0"/>
        <v>4.044032444959444</v>
      </c>
      <c r="D10" s="15">
        <f t="shared" si="1"/>
        <v>0.3567331425566094</v>
      </c>
    </row>
    <row r="11" spans="1:4" s="4" customFormat="1" ht="12.75">
      <c r="A11" s="12" t="s">
        <v>10</v>
      </c>
      <c r="B11" s="14">
        <f t="shared" si="0"/>
        <v>2</v>
      </c>
      <c r="C11" s="14">
        <v>1.1</v>
      </c>
      <c r="D11" s="15">
        <f t="shared" si="1"/>
        <v>-0.8999999999999999</v>
      </c>
    </row>
    <row r="12" spans="1:4" s="4" customFormat="1" ht="12.75">
      <c r="A12" s="8" t="s">
        <v>11</v>
      </c>
      <c r="B12" s="16">
        <f t="shared" si="0"/>
        <v>3.9474734573321624</v>
      </c>
      <c r="C12" s="17">
        <f>C23/C34*100</f>
        <v>3.2441471571906355</v>
      </c>
      <c r="D12" s="18">
        <f t="shared" si="1"/>
        <v>-0.7033263001415269</v>
      </c>
    </row>
    <row r="13" spans="1:4" s="4" customFormat="1" ht="12.75">
      <c r="A13" s="19"/>
      <c r="B13" s="6"/>
      <c r="C13" s="6"/>
      <c r="D13" s="7"/>
    </row>
    <row r="14" spans="1:4" s="4" customFormat="1" ht="12.75">
      <c r="A14" s="8" t="s">
        <v>12</v>
      </c>
      <c r="B14" s="10"/>
      <c r="C14" s="10"/>
      <c r="D14" s="11"/>
    </row>
    <row r="15" spans="1:4" s="4" customFormat="1" ht="12.75">
      <c r="A15" s="12"/>
      <c r="B15" s="10">
        <f>B4</f>
        <v>2006</v>
      </c>
      <c r="C15" s="10">
        <f>C4</f>
        <v>2007</v>
      </c>
      <c r="D15" s="13" t="s">
        <v>3</v>
      </c>
    </row>
    <row r="16" spans="1:4" s="4" customFormat="1" ht="12.75">
      <c r="A16" s="12" t="s">
        <v>4</v>
      </c>
      <c r="B16" s="20">
        <v>126</v>
      </c>
      <c r="C16" s="21">
        <v>59</v>
      </c>
      <c r="D16" s="22">
        <f>C16-B16</f>
        <v>-67</v>
      </c>
    </row>
    <row r="17" spans="1:4" s="4" customFormat="1" ht="12.75">
      <c r="A17" s="12" t="s">
        <v>5</v>
      </c>
      <c r="B17" s="20">
        <v>167</v>
      </c>
      <c r="C17" s="21">
        <v>106</v>
      </c>
      <c r="D17" s="22">
        <f aca="true" t="shared" si="2" ref="D17:D23">C17-B17</f>
        <v>-61</v>
      </c>
    </row>
    <row r="18" spans="1:10" s="4" customFormat="1" ht="12.75">
      <c r="A18" s="12" t="s">
        <v>6</v>
      </c>
      <c r="B18" s="20">
        <v>2456</v>
      </c>
      <c r="C18" s="21">
        <v>1901</v>
      </c>
      <c r="D18" s="22">
        <f t="shared" si="2"/>
        <v>-555</v>
      </c>
      <c r="G18" s="21"/>
      <c r="I18" s="21"/>
      <c r="J18" s="20"/>
    </row>
    <row r="19" spans="1:9" s="4" customFormat="1" ht="12.75">
      <c r="A19" s="12" t="s">
        <v>7</v>
      </c>
      <c r="B19" s="20">
        <v>1003</v>
      </c>
      <c r="C19" s="21">
        <v>731</v>
      </c>
      <c r="D19" s="22">
        <f t="shared" si="2"/>
        <v>-272</v>
      </c>
      <c r="G19" s="21"/>
      <c r="I19" s="21"/>
    </row>
    <row r="20" spans="1:10" s="4" customFormat="1" ht="12.75">
      <c r="A20" s="12" t="s">
        <v>8</v>
      </c>
      <c r="B20" s="20">
        <v>810</v>
      </c>
      <c r="C20" s="21">
        <v>755</v>
      </c>
      <c r="D20" s="22">
        <f t="shared" si="2"/>
        <v>-55</v>
      </c>
      <c r="E20" s="21"/>
      <c r="F20" s="21"/>
      <c r="J20" s="20"/>
    </row>
    <row r="21" spans="1:6" s="4" customFormat="1" ht="12.75">
      <c r="A21" s="12" t="s">
        <v>9</v>
      </c>
      <c r="B21" s="23">
        <v>333</v>
      </c>
      <c r="C21" s="24">
        <v>349</v>
      </c>
      <c r="D21" s="22">
        <f t="shared" si="2"/>
        <v>16</v>
      </c>
      <c r="F21" s="21"/>
    </row>
    <row r="22" spans="1:4" s="4" customFormat="1" ht="12.75">
      <c r="A22" s="12" t="s">
        <v>10</v>
      </c>
      <c r="B22" s="25">
        <v>50</v>
      </c>
      <c r="C22" s="26">
        <f>C11*C33/100</f>
        <v>27.5</v>
      </c>
      <c r="D22" s="22">
        <f t="shared" si="2"/>
        <v>-22.5</v>
      </c>
    </row>
    <row r="23" spans="1:9" s="4" customFormat="1" ht="12.75">
      <c r="A23" s="8" t="s">
        <v>11</v>
      </c>
      <c r="B23" s="27">
        <f>SUM(B16:B22)</f>
        <v>4945</v>
      </c>
      <c r="C23" s="27">
        <f>SUM(C16:C22)</f>
        <v>3928.5</v>
      </c>
      <c r="D23" s="28">
        <f t="shared" si="2"/>
        <v>-1016.5</v>
      </c>
      <c r="G23" s="21"/>
      <c r="I23" s="21"/>
    </row>
    <row r="24" spans="1:4" s="4" customFormat="1" ht="12.75">
      <c r="A24" s="19"/>
      <c r="B24" s="6"/>
      <c r="C24" s="6"/>
      <c r="D24" s="7"/>
    </row>
    <row r="25" spans="1:4" s="4" customFormat="1" ht="12.75">
      <c r="A25" s="8" t="s">
        <v>13</v>
      </c>
      <c r="B25" s="10"/>
      <c r="C25" s="10"/>
      <c r="D25" s="11"/>
    </row>
    <row r="26" spans="1:4" s="4" customFormat="1" ht="12.75">
      <c r="A26" s="12"/>
      <c r="B26" s="10">
        <f>B4</f>
        <v>2006</v>
      </c>
      <c r="C26" s="10">
        <f>C4</f>
        <v>2007</v>
      </c>
      <c r="D26" s="13" t="s">
        <v>3</v>
      </c>
    </row>
    <row r="27" spans="1:9" s="4" customFormat="1" ht="12.75">
      <c r="A27" s="12" t="s">
        <v>4</v>
      </c>
      <c r="B27" s="21">
        <v>7126</v>
      </c>
      <c r="C27" s="21">
        <v>6984</v>
      </c>
      <c r="D27" s="22">
        <f aca="true" t="shared" si="3" ref="D27:D34">C27-B27</f>
        <v>-142</v>
      </c>
      <c r="G27" s="21"/>
      <c r="I27" s="21"/>
    </row>
    <row r="28" spans="1:9" s="4" customFormat="1" ht="12.75">
      <c r="A28" s="12" t="s">
        <v>5</v>
      </c>
      <c r="B28" s="21">
        <v>22662</v>
      </c>
      <c r="C28" s="21">
        <v>22165</v>
      </c>
      <c r="D28" s="22">
        <f t="shared" si="3"/>
        <v>-497</v>
      </c>
      <c r="G28" s="21"/>
      <c r="I28" s="21"/>
    </row>
    <row r="29" spans="1:10" s="4" customFormat="1" ht="12.75">
      <c r="A29" s="12" t="s">
        <v>6</v>
      </c>
      <c r="B29" s="21">
        <v>28358</v>
      </c>
      <c r="C29" s="21">
        <v>27581</v>
      </c>
      <c r="D29" s="22">
        <f t="shared" si="3"/>
        <v>-777</v>
      </c>
      <c r="G29" s="21"/>
      <c r="I29" s="21"/>
      <c r="J29" s="29"/>
    </row>
    <row r="30" spans="1:9" s="4" customFormat="1" ht="12.75">
      <c r="A30" s="12" t="s">
        <v>7</v>
      </c>
      <c r="B30" s="21">
        <v>46881</v>
      </c>
      <c r="C30" s="21">
        <v>44747</v>
      </c>
      <c r="D30" s="22">
        <f t="shared" si="3"/>
        <v>-2134</v>
      </c>
      <c r="G30" s="21"/>
      <c r="I30" s="21"/>
    </row>
    <row r="31" spans="1:10" s="4" customFormat="1" ht="12.75">
      <c r="A31" s="12" t="s">
        <v>8</v>
      </c>
      <c r="B31" s="21">
        <v>8712</v>
      </c>
      <c r="C31" s="21">
        <v>8488</v>
      </c>
      <c r="D31" s="22">
        <f t="shared" si="3"/>
        <v>-224</v>
      </c>
      <c r="E31" s="21"/>
      <c r="F31" s="21"/>
      <c r="G31" s="21"/>
      <c r="I31" s="21"/>
      <c r="J31" s="29"/>
    </row>
    <row r="32" spans="1:9" s="4" customFormat="1" ht="12.75">
      <c r="A32" s="12" t="s">
        <v>9</v>
      </c>
      <c r="B32" s="21">
        <v>9031</v>
      </c>
      <c r="C32" s="21">
        <v>8630</v>
      </c>
      <c r="D32" s="22">
        <f t="shared" si="3"/>
        <v>-401</v>
      </c>
      <c r="G32" s="21"/>
      <c r="I32" s="21"/>
    </row>
    <row r="33" spans="1:9" s="4" customFormat="1" ht="12.75">
      <c r="A33" s="12" t="s">
        <v>10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s="4" customFormat="1" ht="12.75">
      <c r="A34" s="8" t="s">
        <v>11</v>
      </c>
      <c r="B34" s="27">
        <f>SUM(B27:B33)</f>
        <v>125270</v>
      </c>
      <c r="C34" s="27">
        <f>SUM(C27:C33)</f>
        <v>121095</v>
      </c>
      <c r="D34" s="28">
        <f t="shared" si="3"/>
        <v>-4175</v>
      </c>
      <c r="G34" s="21"/>
      <c r="H34" s="21"/>
      <c r="I34" s="21"/>
    </row>
    <row r="35" spans="1:4" s="4" customFormat="1" ht="12.75">
      <c r="A35" s="19"/>
      <c r="B35" s="30"/>
      <c r="C35" s="30"/>
      <c r="D35" s="31"/>
    </row>
    <row r="36" s="4" customFormat="1" ht="12.75">
      <c r="A36" s="32" t="s">
        <v>14</v>
      </c>
    </row>
    <row r="37" s="4" customFormat="1" ht="12.75">
      <c r="A37" s="32" t="s">
        <v>15</v>
      </c>
    </row>
    <row r="38" s="4" customFormat="1" ht="12.75">
      <c r="A38" s="32"/>
    </row>
    <row r="39" s="4" customFormat="1" ht="12.75">
      <c r="A39" s="32" t="s">
        <v>16</v>
      </c>
    </row>
    <row r="40" s="4" customFormat="1" ht="12.75">
      <c r="A40" t="s">
        <v>174</v>
      </c>
    </row>
    <row r="41" s="4" customFormat="1" ht="12.75">
      <c r="A41" s="32" t="s">
        <v>175</v>
      </c>
    </row>
    <row r="45" ht="12.75">
      <c r="A45" t="s">
        <v>18</v>
      </c>
    </row>
    <row r="46" ht="12.75">
      <c r="A46" t="s">
        <v>19</v>
      </c>
    </row>
    <row r="48" spans="1:3" ht="12.75">
      <c r="A48" t="s">
        <v>176</v>
      </c>
      <c r="B48">
        <v>2007</v>
      </c>
      <c r="C48" t="s">
        <v>21</v>
      </c>
    </row>
    <row r="49" ht="13.5" thickBot="1"/>
    <row r="50" spans="1:16" s="39" customFormat="1" ht="12.75">
      <c r="A50" s="33">
        <v>2007</v>
      </c>
      <c r="B50" s="34" t="str">
        <f>A48</f>
        <v>UGE 51</v>
      </c>
      <c r="C50" s="35"/>
      <c r="D50" s="36"/>
      <c r="E50" s="37" t="str">
        <f>B50</f>
        <v>UGE 51</v>
      </c>
      <c r="F50" s="35"/>
      <c r="G50" s="36"/>
      <c r="H50" s="35" t="str">
        <f>B50</f>
        <v>UGE 51</v>
      </c>
      <c r="I50" s="35"/>
      <c r="J50" s="36"/>
      <c r="K50" s="35" t="str">
        <f>B50</f>
        <v>UGE 51</v>
      </c>
      <c r="L50" s="35"/>
      <c r="M50" s="36"/>
      <c r="N50" s="35" t="str">
        <f>B50</f>
        <v>UGE 51</v>
      </c>
      <c r="O50" s="35"/>
      <c r="P50" s="38"/>
    </row>
    <row r="51" spans="1:16" ht="12.75">
      <c r="A51" s="40"/>
      <c r="B51" s="41" t="s">
        <v>7</v>
      </c>
      <c r="C51" s="42"/>
      <c r="D51" s="42"/>
      <c r="E51" s="43" t="s">
        <v>9</v>
      </c>
      <c r="F51" s="42"/>
      <c r="G51" s="42"/>
      <c r="H51" s="43" t="s">
        <v>4</v>
      </c>
      <c r="I51" s="42"/>
      <c r="J51" s="42"/>
      <c r="K51" s="43" t="s">
        <v>22</v>
      </c>
      <c r="L51" s="42"/>
      <c r="M51" s="42"/>
      <c r="N51" s="43" t="s">
        <v>11</v>
      </c>
      <c r="O51" s="42"/>
      <c r="P51" s="44"/>
    </row>
    <row r="52" spans="1:16" ht="13.5" thickBot="1">
      <c r="A52" s="45" t="s">
        <v>23</v>
      </c>
      <c r="B52" s="46" t="s">
        <v>24</v>
      </c>
      <c r="C52" s="47" t="s">
        <v>25</v>
      </c>
      <c r="D52" s="48" t="s">
        <v>26</v>
      </c>
      <c r="E52" s="47" t="s">
        <v>24</v>
      </c>
      <c r="F52" s="47" t="s">
        <v>25</v>
      </c>
      <c r="G52" s="48" t="s">
        <v>26</v>
      </c>
      <c r="H52" s="47" t="s">
        <v>24</v>
      </c>
      <c r="I52" s="47" t="s">
        <v>25</v>
      </c>
      <c r="J52" s="48" t="s">
        <v>26</v>
      </c>
      <c r="K52" s="47" t="s">
        <v>24</v>
      </c>
      <c r="L52" s="47" t="s">
        <v>25</v>
      </c>
      <c r="M52" s="48" t="s">
        <v>26</v>
      </c>
      <c r="N52" s="47" t="s">
        <v>24</v>
      </c>
      <c r="O52" s="47" t="s">
        <v>25</v>
      </c>
      <c r="P52" s="49" t="s">
        <v>26</v>
      </c>
    </row>
    <row r="53" spans="1:16" ht="12.75">
      <c r="A53" s="40" t="s">
        <v>27</v>
      </c>
      <c r="B53" s="50">
        <f>C53/D53*100</f>
        <v>2.2034717644473742</v>
      </c>
      <c r="C53" s="51">
        <v>67.75675675675676</v>
      </c>
      <c r="D53" s="52">
        <v>3075</v>
      </c>
      <c r="E53" s="50">
        <f>F53/G53*100</f>
        <v>3.643724696356275</v>
      </c>
      <c r="F53" s="51">
        <v>72</v>
      </c>
      <c r="G53" s="52">
        <v>1976</v>
      </c>
      <c r="H53" s="50">
        <f>I53/J53*100</f>
        <v>1.0895310279488395</v>
      </c>
      <c r="I53" s="51">
        <v>23</v>
      </c>
      <c r="J53" s="52">
        <v>2111</v>
      </c>
      <c r="K53" s="50">
        <f>L53/M53*100</f>
        <v>0.9897147292839124</v>
      </c>
      <c r="L53" s="51">
        <v>51</v>
      </c>
      <c r="M53" s="53">
        <v>5153</v>
      </c>
      <c r="N53" s="50">
        <f>O53/P53*100</f>
        <v>1.7357430512119916</v>
      </c>
      <c r="O53" s="51">
        <f>L53+I53+F53+C53</f>
        <v>213.75675675675677</v>
      </c>
      <c r="P53" s="54">
        <f>M53+J53+G53+D53</f>
        <v>12315</v>
      </c>
    </row>
    <row r="54" spans="1:16" ht="12.75">
      <c r="A54" s="40" t="s">
        <v>28</v>
      </c>
      <c r="B54" s="50">
        <f aca="true" t="shared" si="4" ref="B54:B66">C54/D54*100</f>
        <v>1.5274618134546636</v>
      </c>
      <c r="C54" s="51">
        <v>47</v>
      </c>
      <c r="D54" s="52">
        <v>3077</v>
      </c>
      <c r="E54" s="50">
        <f aca="true" t="shared" si="5" ref="E54:E66">F54/G54*100</f>
        <v>4.431438127090301</v>
      </c>
      <c r="F54" s="51">
        <v>53</v>
      </c>
      <c r="G54" s="52">
        <v>1196</v>
      </c>
      <c r="H54" s="50">
        <f>I54/J54*100</f>
        <v>0.29296875</v>
      </c>
      <c r="I54" s="51">
        <v>3</v>
      </c>
      <c r="J54" s="52">
        <v>1024</v>
      </c>
      <c r="K54" s="50">
        <f aca="true" t="shared" si="6" ref="K54:K66">L54/M54*100</f>
        <v>0.11098779134295228</v>
      </c>
      <c r="L54" s="51">
        <v>1</v>
      </c>
      <c r="M54" s="52">
        <v>901</v>
      </c>
      <c r="N54" s="50">
        <f aca="true" t="shared" si="7" ref="N54:N67">O54/P54*100</f>
        <v>1.6779606324620846</v>
      </c>
      <c r="O54" s="51">
        <f>L54+I54+F54+C54</f>
        <v>104</v>
      </c>
      <c r="P54" s="54">
        <f>M54+J54+G54+D54</f>
        <v>6198</v>
      </c>
    </row>
    <row r="55" spans="1:16" ht="12.75">
      <c r="A55" s="40" t="s">
        <v>29</v>
      </c>
      <c r="B55" s="50">
        <f t="shared" si="4"/>
        <v>2.0116072946261623</v>
      </c>
      <c r="C55" s="51">
        <v>111.94594594594594</v>
      </c>
      <c r="D55" s="52">
        <v>5565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2.0116072946261623</v>
      </c>
      <c r="O55" s="51">
        <f>F55+C55</f>
        <v>111.94594594594594</v>
      </c>
      <c r="P55" s="54">
        <f>G55+D55</f>
        <v>5565</v>
      </c>
    </row>
    <row r="56" spans="1:16" ht="12.75">
      <c r="A56" s="40" t="s">
        <v>30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0.43033889187735336</v>
      </c>
      <c r="L56">
        <v>8</v>
      </c>
      <c r="M56" s="52">
        <v>1859</v>
      </c>
      <c r="N56" s="50">
        <f t="shared" si="7"/>
        <v>0.43033889187735336</v>
      </c>
      <c r="O56" s="51">
        <f>L56+F56+C56</f>
        <v>8</v>
      </c>
      <c r="P56" s="54">
        <f>M56+G56+D56</f>
        <v>1859</v>
      </c>
    </row>
    <row r="57" spans="1:16" ht="12.75">
      <c r="A57" s="40" t="s">
        <v>31</v>
      </c>
      <c r="B57" s="50"/>
      <c r="C57" s="51"/>
      <c r="D57" s="52"/>
      <c r="E57" s="50">
        <f t="shared" si="5"/>
        <v>5.869565217391305</v>
      </c>
      <c r="F57" s="51">
        <v>27</v>
      </c>
      <c r="G57" s="52">
        <v>460</v>
      </c>
      <c r="H57" s="50">
        <f>I57/J57*100</f>
        <v>0.16025641025641024</v>
      </c>
      <c r="I57" s="51">
        <v>1</v>
      </c>
      <c r="J57" s="52">
        <v>624</v>
      </c>
      <c r="K57" s="50">
        <f t="shared" si="6"/>
        <v>0.8159564823209429</v>
      </c>
      <c r="L57" s="51">
        <v>9</v>
      </c>
      <c r="M57" s="52">
        <v>1103</v>
      </c>
      <c r="N57" s="50">
        <f t="shared" si="7"/>
        <v>1.6918152720621855</v>
      </c>
      <c r="O57" s="51">
        <f aca="true" t="shared" si="8" ref="O57:P67">L57+I57+F57+C57</f>
        <v>37</v>
      </c>
      <c r="P57" s="54">
        <f t="shared" si="8"/>
        <v>2187</v>
      </c>
    </row>
    <row r="58" spans="1:16" ht="12.75">
      <c r="A58" s="40" t="s">
        <v>32</v>
      </c>
      <c r="B58" s="50">
        <f t="shared" si="4"/>
        <v>2.8850537284272226</v>
      </c>
      <c r="C58" s="51">
        <v>11.972972972972974</v>
      </c>
      <c r="D58" s="52">
        <v>415</v>
      </c>
      <c r="E58" s="50"/>
      <c r="F58" s="51"/>
      <c r="G58" s="52"/>
      <c r="H58" s="50">
        <f>I58/J58*100</f>
        <v>1.4705882352941175</v>
      </c>
      <c r="I58" s="51">
        <v>1</v>
      </c>
      <c r="J58" s="52">
        <v>68</v>
      </c>
      <c r="K58" s="50">
        <f t="shared" si="6"/>
        <v>1.4634146341463417</v>
      </c>
      <c r="L58" s="51">
        <v>3</v>
      </c>
      <c r="M58" s="52">
        <v>205</v>
      </c>
      <c r="N58" s="50">
        <f t="shared" si="7"/>
        <v>2.321653048397234</v>
      </c>
      <c r="O58" s="51">
        <f t="shared" si="8"/>
        <v>15.972972972972974</v>
      </c>
      <c r="P58" s="54">
        <f t="shared" si="8"/>
        <v>688</v>
      </c>
    </row>
    <row r="59" spans="1:16" ht="12.75">
      <c r="A59" s="40" t="s">
        <v>33</v>
      </c>
      <c r="B59" s="50">
        <f t="shared" si="4"/>
        <v>1.5278075776296416</v>
      </c>
      <c r="C59" s="51">
        <v>55.81081081081081</v>
      </c>
      <c r="D59" s="52">
        <v>3653</v>
      </c>
      <c r="E59" s="50">
        <f t="shared" si="5"/>
        <v>6.3701923076923075</v>
      </c>
      <c r="F59" s="51">
        <v>53</v>
      </c>
      <c r="G59" s="52">
        <v>832</v>
      </c>
      <c r="H59" s="50">
        <f>I59/J59*100</f>
        <v>0.9160305343511451</v>
      </c>
      <c r="I59" s="51">
        <v>6</v>
      </c>
      <c r="J59" s="52">
        <v>655</v>
      </c>
      <c r="K59" s="50">
        <f t="shared" si="6"/>
        <v>0.5687693898655636</v>
      </c>
      <c r="L59" s="51">
        <v>11</v>
      </c>
      <c r="M59" s="52">
        <v>1934</v>
      </c>
      <c r="N59" s="50">
        <f t="shared" si="7"/>
        <v>1.7784960533052137</v>
      </c>
      <c r="O59" s="51">
        <f t="shared" si="8"/>
        <v>125.8108108108108</v>
      </c>
      <c r="P59" s="54">
        <f t="shared" si="8"/>
        <v>7074</v>
      </c>
    </row>
    <row r="60" spans="1:16" ht="12.75">
      <c r="A60" s="40" t="s">
        <v>34</v>
      </c>
      <c r="B60" s="50">
        <f t="shared" si="4"/>
        <v>1.3461850709256495</v>
      </c>
      <c r="C60" s="51">
        <v>49.29729729729729</v>
      </c>
      <c r="D60" s="52">
        <v>3662</v>
      </c>
      <c r="E60" s="50"/>
      <c r="F60" s="51"/>
      <c r="G60" s="52"/>
      <c r="H60" s="50"/>
      <c r="I60" s="51"/>
      <c r="J60" s="52"/>
      <c r="K60" s="50">
        <f t="shared" si="6"/>
        <v>0</v>
      </c>
      <c r="L60" s="51">
        <v>0</v>
      </c>
      <c r="M60" s="52">
        <v>857</v>
      </c>
      <c r="N60" s="50">
        <f t="shared" si="7"/>
        <v>1.0908895175325801</v>
      </c>
      <c r="O60" s="51">
        <f t="shared" si="8"/>
        <v>49.29729729729729</v>
      </c>
      <c r="P60" s="54">
        <f t="shared" si="8"/>
        <v>4519</v>
      </c>
    </row>
    <row r="61" spans="1:16" ht="12.75">
      <c r="A61" s="40" t="s">
        <v>35</v>
      </c>
      <c r="B61" s="50">
        <f t="shared" si="4"/>
        <v>1.2801824667306902</v>
      </c>
      <c r="C61" s="51">
        <v>40.351351351351354</v>
      </c>
      <c r="D61" s="52">
        <v>3152</v>
      </c>
      <c r="E61" s="50">
        <f t="shared" si="5"/>
        <v>4.653679653679654</v>
      </c>
      <c r="F61" s="51">
        <v>43</v>
      </c>
      <c r="G61" s="52">
        <v>924</v>
      </c>
      <c r="H61" s="50">
        <f aca="true" t="shared" si="9" ref="H61:H67">I61/J61*100</f>
        <v>0.5076142131979695</v>
      </c>
      <c r="I61" s="51">
        <v>2</v>
      </c>
      <c r="J61" s="52">
        <v>394</v>
      </c>
      <c r="K61" s="50">
        <f t="shared" si="6"/>
        <v>0.08658008658008658</v>
      </c>
      <c r="L61" s="51">
        <v>1</v>
      </c>
      <c r="M61" s="52">
        <v>1155</v>
      </c>
      <c r="N61" s="50">
        <f t="shared" si="7"/>
        <v>1.5351351351351352</v>
      </c>
      <c r="O61" s="51">
        <f t="shared" si="8"/>
        <v>86.35135135135135</v>
      </c>
      <c r="P61" s="54">
        <f t="shared" si="8"/>
        <v>5625</v>
      </c>
    </row>
    <row r="62" spans="1:16" ht="12.75">
      <c r="A62" s="40" t="s">
        <v>36</v>
      </c>
      <c r="B62" s="50"/>
      <c r="C62" s="51"/>
      <c r="D62" s="52"/>
      <c r="E62" s="50">
        <f t="shared" si="5"/>
        <v>0.992063492063492</v>
      </c>
      <c r="F62" s="51">
        <v>5</v>
      </c>
      <c r="G62" s="52">
        <v>504</v>
      </c>
      <c r="H62" s="50">
        <f t="shared" si="9"/>
        <v>0.9523809523809524</v>
      </c>
      <c r="I62" s="51">
        <v>4</v>
      </c>
      <c r="J62" s="52">
        <v>420</v>
      </c>
      <c r="K62" s="50">
        <f t="shared" si="6"/>
        <v>0.13783597518952445</v>
      </c>
      <c r="L62" s="51">
        <v>2</v>
      </c>
      <c r="M62" s="52">
        <v>1451</v>
      </c>
      <c r="N62" s="50">
        <f t="shared" si="7"/>
        <v>0.46315789473684216</v>
      </c>
      <c r="O62" s="51">
        <f t="shared" si="8"/>
        <v>11</v>
      </c>
      <c r="P62" s="54">
        <f t="shared" si="8"/>
        <v>2375</v>
      </c>
    </row>
    <row r="63" spans="1:16" ht="12.75">
      <c r="A63" s="40" t="s">
        <v>37</v>
      </c>
      <c r="B63" s="50">
        <f t="shared" si="4"/>
        <v>1.277267327896308</v>
      </c>
      <c r="C63" s="51">
        <v>82.24324324324327</v>
      </c>
      <c r="D63" s="52">
        <v>6439</v>
      </c>
      <c r="E63" s="50">
        <f t="shared" si="5"/>
        <v>4.554455445544554</v>
      </c>
      <c r="F63" s="51">
        <v>23</v>
      </c>
      <c r="G63" s="52">
        <v>505</v>
      </c>
      <c r="H63" s="50"/>
      <c r="I63" s="51"/>
      <c r="J63" s="52"/>
      <c r="K63" s="50">
        <f t="shared" si="6"/>
        <v>0.19011406844106463</v>
      </c>
      <c r="L63" s="51">
        <v>4</v>
      </c>
      <c r="M63" s="52">
        <v>2104</v>
      </c>
      <c r="N63" s="50">
        <f t="shared" si="7"/>
        <v>1.2073744832365525</v>
      </c>
      <c r="O63" s="51">
        <f t="shared" si="8"/>
        <v>109.24324324324327</v>
      </c>
      <c r="P63" s="54">
        <f t="shared" si="8"/>
        <v>9048</v>
      </c>
    </row>
    <row r="64" spans="1:16" ht="12.75">
      <c r="A64" s="40" t="s">
        <v>38</v>
      </c>
      <c r="B64" s="50">
        <f t="shared" si="4"/>
        <v>1.3230545343865774</v>
      </c>
      <c r="C64" s="51">
        <v>75.1891891891892</v>
      </c>
      <c r="D64" s="52">
        <v>5683</v>
      </c>
      <c r="E64" s="50">
        <f t="shared" si="5"/>
        <v>1.837270341207349</v>
      </c>
      <c r="F64" s="51">
        <v>14</v>
      </c>
      <c r="G64" s="52">
        <v>762</v>
      </c>
      <c r="H64" s="50">
        <f t="shared" si="9"/>
        <v>0.5291005291005291</v>
      </c>
      <c r="I64" s="51">
        <v>3</v>
      </c>
      <c r="J64" s="52">
        <v>567</v>
      </c>
      <c r="K64" s="50">
        <f t="shared" si="6"/>
        <v>0.15987210231814547</v>
      </c>
      <c r="L64" s="51">
        <v>4</v>
      </c>
      <c r="M64" s="52">
        <v>2502</v>
      </c>
      <c r="N64" s="50">
        <f t="shared" si="7"/>
        <v>1.0110278451670085</v>
      </c>
      <c r="O64" s="51">
        <f t="shared" si="8"/>
        <v>96.1891891891892</v>
      </c>
      <c r="P64" s="54">
        <f t="shared" si="8"/>
        <v>9514</v>
      </c>
    </row>
    <row r="65" spans="1:16" ht="12.75">
      <c r="A65" s="40" t="s">
        <v>39</v>
      </c>
      <c r="B65" s="50">
        <f t="shared" si="4"/>
        <v>1.3347321187444168</v>
      </c>
      <c r="C65" s="51">
        <v>69.45945945945945</v>
      </c>
      <c r="D65" s="52">
        <v>5204</v>
      </c>
      <c r="E65" s="50">
        <f t="shared" si="5"/>
        <v>2.287581699346405</v>
      </c>
      <c r="F65" s="51">
        <v>14</v>
      </c>
      <c r="G65" s="52">
        <v>612</v>
      </c>
      <c r="H65" s="50">
        <f t="shared" si="9"/>
        <v>0</v>
      </c>
      <c r="I65" s="51">
        <v>0</v>
      </c>
      <c r="J65" s="52">
        <v>422</v>
      </c>
      <c r="K65" s="50">
        <f t="shared" si="6"/>
        <v>0.6915629322268326</v>
      </c>
      <c r="L65" s="51">
        <v>5</v>
      </c>
      <c r="M65" s="52">
        <v>723</v>
      </c>
      <c r="N65" s="50">
        <f t="shared" si="7"/>
        <v>1.2707866608168288</v>
      </c>
      <c r="O65" s="51">
        <f t="shared" si="8"/>
        <v>88.45945945945945</v>
      </c>
      <c r="P65" s="54">
        <f t="shared" si="8"/>
        <v>6961</v>
      </c>
    </row>
    <row r="66" spans="1:16" s="39" customFormat="1" ht="13.5" thickBot="1">
      <c r="A66" s="45" t="s">
        <v>40</v>
      </c>
      <c r="B66" s="50">
        <f t="shared" si="4"/>
        <v>2.484670485500017</v>
      </c>
      <c r="C66" s="51">
        <v>119.81081081081084</v>
      </c>
      <c r="D66" s="52">
        <v>4822</v>
      </c>
      <c r="E66" s="50">
        <f t="shared" si="5"/>
        <v>5.238649592549476</v>
      </c>
      <c r="F66" s="51">
        <v>45</v>
      </c>
      <c r="G66" s="52">
        <v>859</v>
      </c>
      <c r="H66" s="50">
        <f t="shared" si="9"/>
        <v>2.28898426323319</v>
      </c>
      <c r="I66" s="51">
        <v>16</v>
      </c>
      <c r="J66" s="52">
        <v>699</v>
      </c>
      <c r="K66" s="50">
        <f t="shared" si="6"/>
        <v>0.3155996393146979</v>
      </c>
      <c r="L66" s="51">
        <v>7</v>
      </c>
      <c r="M66" s="52">
        <v>2218</v>
      </c>
      <c r="N66" s="50">
        <f t="shared" si="7"/>
        <v>2.1843546267830987</v>
      </c>
      <c r="O66" s="51">
        <f t="shared" si="8"/>
        <v>187.81081081081084</v>
      </c>
      <c r="P66" s="54">
        <f t="shared" si="8"/>
        <v>8598</v>
      </c>
    </row>
    <row r="67" spans="1:16" ht="13.5" thickBot="1">
      <c r="A67" s="55" t="s">
        <v>41</v>
      </c>
      <c r="B67" s="56">
        <f>C67/D67*100</f>
        <v>1.6332666722637001</v>
      </c>
      <c r="C67" s="57">
        <f>SUM(C53:C66)</f>
        <v>730.8378378378379</v>
      </c>
      <c r="D67" s="58">
        <f>SUM(D53:D66)</f>
        <v>44747</v>
      </c>
      <c r="E67" s="59">
        <f>F67/G67*100</f>
        <v>4.044032444959444</v>
      </c>
      <c r="F67" s="57">
        <f>SUM(F53:F66)</f>
        <v>349</v>
      </c>
      <c r="G67" s="57">
        <f>SUM(G53:G66)</f>
        <v>8630</v>
      </c>
      <c r="H67" s="59">
        <f t="shared" si="9"/>
        <v>0.8447880870561283</v>
      </c>
      <c r="I67" s="57">
        <f>SUM(I53:I66)</f>
        <v>59</v>
      </c>
      <c r="J67" s="57">
        <f>SUM(J53:J66)</f>
        <v>6984</v>
      </c>
      <c r="K67" s="60">
        <f>L67/M67*100</f>
        <v>0.47823144597338146</v>
      </c>
      <c r="L67" s="57">
        <f>SUM(L53:L66)</f>
        <v>106</v>
      </c>
      <c r="M67" s="58">
        <f>SUM(M53:M66)</f>
        <v>22165</v>
      </c>
      <c r="N67" s="59">
        <f t="shared" si="7"/>
        <v>1.5084189683709837</v>
      </c>
      <c r="O67" s="57">
        <f t="shared" si="8"/>
        <v>1244.837837837838</v>
      </c>
      <c r="P67" s="61">
        <f t="shared" si="8"/>
        <v>82526</v>
      </c>
    </row>
    <row r="68" ht="12.75">
      <c r="A68" t="s">
        <v>42</v>
      </c>
    </row>
    <row r="69" ht="12.75">
      <c r="A69" t="s">
        <v>43</v>
      </c>
    </row>
    <row r="70" ht="12.75">
      <c r="A70" s="63" t="s">
        <v>44</v>
      </c>
    </row>
    <row r="72" ht="12.75">
      <c r="A72" t="s">
        <v>16</v>
      </c>
    </row>
    <row r="73" ht="12.75">
      <c r="A73" t="s">
        <v>174</v>
      </c>
    </row>
    <row r="74" ht="12.75">
      <c r="A74" t="s">
        <v>177</v>
      </c>
    </row>
    <row r="77" ht="13.5" thickBot="1"/>
    <row r="78" spans="1:4" ht="12.75">
      <c r="A78" s="34">
        <v>2007</v>
      </c>
      <c r="B78" s="64" t="s">
        <v>178</v>
      </c>
      <c r="C78" s="35"/>
      <c r="D78" s="38"/>
    </row>
    <row r="79" spans="1:4" ht="12.75">
      <c r="A79" s="41"/>
      <c r="B79" s="43" t="s">
        <v>45</v>
      </c>
      <c r="C79" s="42"/>
      <c r="D79" s="44"/>
    </row>
    <row r="80" spans="1:4" ht="13.5" thickBot="1">
      <c r="A80" s="65" t="s">
        <v>46</v>
      </c>
      <c r="B80" s="47" t="s">
        <v>24</v>
      </c>
      <c r="C80" s="47" t="s">
        <v>25</v>
      </c>
      <c r="D80" s="49" t="s">
        <v>26</v>
      </c>
    </row>
    <row r="81" spans="1:6" ht="12.75">
      <c r="A81" s="66" t="s">
        <v>47</v>
      </c>
      <c r="B81" s="50">
        <f aca="true" t="shared" si="10" ref="B81:B86">C81/D81*100</f>
        <v>7.558644656820157</v>
      </c>
      <c r="C81" s="51">
        <v>522</v>
      </c>
      <c r="D81" s="54">
        <v>6906</v>
      </c>
      <c r="E81" s="67"/>
      <c r="F81" s="67"/>
    </row>
    <row r="82" spans="1:6" ht="12.75">
      <c r="A82" s="66" t="s">
        <v>48</v>
      </c>
      <c r="B82" s="50">
        <f t="shared" si="10"/>
        <v>6.523695260947811</v>
      </c>
      <c r="C82" s="51">
        <v>435</v>
      </c>
      <c r="D82" s="54">
        <v>6668</v>
      </c>
      <c r="E82" s="67"/>
      <c r="F82" s="67"/>
    </row>
    <row r="83" spans="1:6" ht="12.75">
      <c r="A83" s="66" t="s">
        <v>49</v>
      </c>
      <c r="B83" s="50">
        <f t="shared" si="10"/>
        <v>6.916724019270474</v>
      </c>
      <c r="C83" s="51">
        <v>603</v>
      </c>
      <c r="D83" s="54">
        <v>8718</v>
      </c>
      <c r="E83" s="67"/>
      <c r="F83" s="67"/>
    </row>
    <row r="84" spans="1:6" ht="12.75">
      <c r="A84" s="66" t="s">
        <v>50</v>
      </c>
      <c r="B84" s="50">
        <f t="shared" si="10"/>
        <v>6.452369779446269</v>
      </c>
      <c r="C84" s="51">
        <v>550</v>
      </c>
      <c r="D84" s="54">
        <v>8524</v>
      </c>
      <c r="E84" s="67"/>
      <c r="F84" s="67"/>
    </row>
    <row r="85" spans="1:6" ht="13.5" thickBot="1">
      <c r="A85" s="66" t="s">
        <v>51</v>
      </c>
      <c r="B85" s="50">
        <f t="shared" si="10"/>
        <v>10.394060536836093</v>
      </c>
      <c r="C85" s="51">
        <v>546</v>
      </c>
      <c r="D85" s="54">
        <v>5253</v>
      </c>
      <c r="E85" s="67"/>
      <c r="F85" s="67"/>
    </row>
    <row r="86" spans="1:10" ht="13.5" thickBot="1">
      <c r="A86" s="68" t="s">
        <v>41</v>
      </c>
      <c r="B86" s="59">
        <f t="shared" si="10"/>
        <v>7.36366408827525</v>
      </c>
      <c r="C86" s="57">
        <f>SUM(C81:C85)</f>
        <v>2656</v>
      </c>
      <c r="D86" s="61">
        <f>SUM(D81:D85)</f>
        <v>36069</v>
      </c>
      <c r="E86" s="67"/>
      <c r="F86" s="67"/>
      <c r="G86" s="67"/>
      <c r="J86" s="67"/>
    </row>
    <row r="87" spans="1:8" ht="12.75">
      <c r="A87" t="s">
        <v>52</v>
      </c>
      <c r="H87" s="67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P85"/>
  <sheetViews>
    <sheetView workbookViewId="0" topLeftCell="A67">
      <selection activeCell="I77" sqref="I77"/>
    </sheetView>
  </sheetViews>
  <sheetFormatPr defaultColWidth="9.140625" defaultRowHeight="12.75"/>
  <cols>
    <col min="1" max="1" width="22.710937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59</v>
      </c>
      <c r="B1" s="2"/>
      <c r="C1" s="2"/>
      <c r="D1" s="3"/>
    </row>
    <row r="2" spans="1:4" ht="15.75">
      <c r="A2" s="5" t="s">
        <v>1</v>
      </c>
      <c r="B2" s="6"/>
      <c r="C2" s="6"/>
      <c r="D2" s="7"/>
    </row>
    <row r="3" spans="1:4" ht="12.75">
      <c r="A3" s="8" t="s">
        <v>2</v>
      </c>
      <c r="B3" s="9"/>
      <c r="C3" s="10"/>
      <c r="D3" s="11"/>
    </row>
    <row r="4" spans="1:4" ht="12.75">
      <c r="A4" s="12"/>
      <c r="B4" s="10">
        <v>2006</v>
      </c>
      <c r="C4" s="10">
        <v>2007</v>
      </c>
      <c r="D4" s="13" t="s">
        <v>3</v>
      </c>
    </row>
    <row r="5" spans="1:4" ht="12.75">
      <c r="A5" s="12" t="s">
        <v>4</v>
      </c>
      <c r="B5" s="14">
        <f aca="true" t="shared" si="0" ref="B5:C12">B16/B27*100</f>
        <v>3.8794882377218323</v>
      </c>
      <c r="C5" s="14">
        <f t="shared" si="0"/>
        <v>1.6065388951521982</v>
      </c>
      <c r="D5" s="15">
        <f aca="true" t="shared" si="1" ref="D5:D12">C5-B5</f>
        <v>-2.272949342569634</v>
      </c>
    </row>
    <row r="6" spans="1:4" ht="12.75">
      <c r="A6" s="12" t="s">
        <v>5</v>
      </c>
      <c r="B6" s="14">
        <f t="shared" si="0"/>
        <v>1.974904057608555</v>
      </c>
      <c r="C6" s="14">
        <f t="shared" si="0"/>
        <v>0.7863521258163402</v>
      </c>
      <c r="D6" s="15">
        <f t="shared" si="1"/>
        <v>-1.1885519317922149</v>
      </c>
    </row>
    <row r="7" spans="1:4" ht="12.75">
      <c r="A7" s="12" t="s">
        <v>6</v>
      </c>
      <c r="B7" s="14">
        <f t="shared" si="0"/>
        <v>20.83731730637891</v>
      </c>
      <c r="C7" s="14">
        <f t="shared" si="0"/>
        <v>10.167273756056158</v>
      </c>
      <c r="D7" s="15">
        <f t="shared" si="1"/>
        <v>-10.670043550322752</v>
      </c>
    </row>
    <row r="8" spans="1:4" ht="12.75">
      <c r="A8" s="12" t="s">
        <v>7</v>
      </c>
      <c r="B8" s="14">
        <f t="shared" si="0"/>
        <v>4.210807808610865</v>
      </c>
      <c r="C8" s="14">
        <f t="shared" si="0"/>
        <v>2.2557043920019106</v>
      </c>
      <c r="D8" s="15">
        <f t="shared" si="1"/>
        <v>-1.9551034166089547</v>
      </c>
    </row>
    <row r="9" spans="1:4" ht="12.75">
      <c r="A9" s="12" t="s">
        <v>8</v>
      </c>
      <c r="B9" s="14">
        <f t="shared" si="0"/>
        <v>18.520609824957653</v>
      </c>
      <c r="C9" s="14">
        <f t="shared" si="0"/>
        <v>9.05813953488372</v>
      </c>
      <c r="D9" s="15">
        <f t="shared" si="1"/>
        <v>-9.462470290073933</v>
      </c>
    </row>
    <row r="10" spans="1:4" ht="12.75">
      <c r="A10" s="12" t="s">
        <v>9</v>
      </c>
      <c r="B10" s="14">
        <f t="shared" si="0"/>
        <v>7.185757185757185</v>
      </c>
      <c r="C10" s="14">
        <f t="shared" si="0"/>
        <v>4.609375</v>
      </c>
      <c r="D10" s="15">
        <f t="shared" si="1"/>
        <v>-2.5763821857571854</v>
      </c>
    </row>
    <row r="11" spans="1:4" ht="12.75">
      <c r="A11" s="12" t="s">
        <v>10</v>
      </c>
      <c r="B11" s="14">
        <f t="shared" si="0"/>
        <v>3.9</v>
      </c>
      <c r="C11" s="14">
        <v>2.1</v>
      </c>
      <c r="D11" s="15">
        <f t="shared" si="1"/>
        <v>-1.7999999999999998</v>
      </c>
    </row>
    <row r="12" spans="1:4" ht="12.75">
      <c r="A12" s="8" t="s">
        <v>11</v>
      </c>
      <c r="B12" s="16">
        <f t="shared" si="0"/>
        <v>8.754533618525063</v>
      </c>
      <c r="C12" s="17">
        <f>C23/C34*100</f>
        <v>4.394651742296558</v>
      </c>
      <c r="D12" s="18">
        <f t="shared" si="1"/>
        <v>-4.3598818762285045</v>
      </c>
    </row>
    <row r="13" spans="1:4" ht="12.75">
      <c r="A13" s="19"/>
      <c r="B13" s="6"/>
      <c r="C13" s="6"/>
      <c r="D13" s="7"/>
    </row>
    <row r="14" spans="1:4" ht="12.75">
      <c r="A14" s="8" t="s">
        <v>12</v>
      </c>
      <c r="B14" s="10"/>
      <c r="C14" s="10"/>
      <c r="D14" s="11"/>
    </row>
    <row r="15" spans="1:4" ht="12.75">
      <c r="A15" s="12"/>
      <c r="B15" s="10">
        <f>B4</f>
        <v>2006</v>
      </c>
      <c r="C15" s="10">
        <f>C4</f>
        <v>2007</v>
      </c>
      <c r="D15" s="13" t="s">
        <v>3</v>
      </c>
    </row>
    <row r="16" spans="1:4" ht="12.75">
      <c r="A16" s="12" t="s">
        <v>4</v>
      </c>
      <c r="B16" s="20">
        <v>282</v>
      </c>
      <c r="C16" s="21">
        <v>114</v>
      </c>
      <c r="D16" s="22">
        <f>C16-B16</f>
        <v>-168</v>
      </c>
    </row>
    <row r="17" spans="1:4" ht="12.75">
      <c r="A17" s="12" t="s">
        <v>5</v>
      </c>
      <c r="B17" s="20">
        <v>458</v>
      </c>
      <c r="C17" s="21">
        <v>177</v>
      </c>
      <c r="D17" s="22">
        <f aca="true" t="shared" si="2" ref="D17:D23">C17-B17</f>
        <v>-281</v>
      </c>
    </row>
    <row r="18" spans="1:10" ht="12.75">
      <c r="A18" s="12" t="s">
        <v>6</v>
      </c>
      <c r="B18" s="20">
        <v>6102</v>
      </c>
      <c r="C18" s="21">
        <v>2875</v>
      </c>
      <c r="D18" s="22">
        <f t="shared" si="2"/>
        <v>-3227</v>
      </c>
      <c r="G18" s="21"/>
      <c r="I18" s="21"/>
      <c r="J18" s="20"/>
    </row>
    <row r="19" spans="1:9" ht="12.75">
      <c r="A19" s="12" t="s">
        <v>7</v>
      </c>
      <c r="B19" s="20">
        <v>2047</v>
      </c>
      <c r="C19" s="21">
        <v>1039</v>
      </c>
      <c r="D19" s="22">
        <f t="shared" si="2"/>
        <v>-1008</v>
      </c>
      <c r="G19" s="21"/>
      <c r="I19" s="21"/>
    </row>
    <row r="20" spans="1:10" ht="12.75">
      <c r="A20" s="12" t="s">
        <v>8</v>
      </c>
      <c r="B20" s="20">
        <v>1640</v>
      </c>
      <c r="C20" s="21">
        <v>779</v>
      </c>
      <c r="D20" s="22">
        <f t="shared" si="2"/>
        <v>-861</v>
      </c>
      <c r="E20" s="21"/>
      <c r="F20" s="21"/>
      <c r="J20" s="20"/>
    </row>
    <row r="21" spans="1:6" ht="12.75">
      <c r="A21" s="12" t="s">
        <v>9</v>
      </c>
      <c r="B21" s="23">
        <v>670</v>
      </c>
      <c r="C21" s="24">
        <v>413</v>
      </c>
      <c r="D21" s="22">
        <f t="shared" si="2"/>
        <v>-257</v>
      </c>
      <c r="F21" s="21"/>
    </row>
    <row r="22" spans="1:4" ht="12.75">
      <c r="A22" s="12" t="s">
        <v>10</v>
      </c>
      <c r="B22" s="25">
        <v>97.5</v>
      </c>
      <c r="C22" s="26">
        <f>C11*C33/100</f>
        <v>52.5</v>
      </c>
      <c r="D22" s="22">
        <f t="shared" si="2"/>
        <v>-45</v>
      </c>
    </row>
    <row r="23" spans="1:9" ht="12.75">
      <c r="A23" s="8" t="s">
        <v>11</v>
      </c>
      <c r="B23" s="27">
        <f>SUM(B16:B22)</f>
        <v>11296.5</v>
      </c>
      <c r="C23" s="27">
        <f>SUM(C16:C22)</f>
        <v>5449.5</v>
      </c>
      <c r="D23" s="28">
        <f t="shared" si="2"/>
        <v>-5847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13</v>
      </c>
      <c r="B25" s="10"/>
      <c r="C25" s="10"/>
      <c r="D25" s="11"/>
    </row>
    <row r="26" spans="1:4" ht="12.75">
      <c r="A26" s="12"/>
      <c r="B26" s="10">
        <f>B4</f>
        <v>2006</v>
      </c>
      <c r="C26" s="10">
        <f>C4</f>
        <v>2007</v>
      </c>
      <c r="D26" s="13" t="s">
        <v>3</v>
      </c>
    </row>
    <row r="27" spans="1:9" ht="12.75">
      <c r="A27" s="12" t="s">
        <v>4</v>
      </c>
      <c r="B27" s="29">
        <v>7269</v>
      </c>
      <c r="C27" s="21">
        <v>7096</v>
      </c>
      <c r="D27" s="22">
        <f aca="true" t="shared" si="3" ref="D27:D34">C27-B27</f>
        <v>-173</v>
      </c>
      <c r="G27" s="21"/>
      <c r="I27" s="21"/>
    </row>
    <row r="28" spans="1:9" ht="12.75">
      <c r="A28" s="12" t="s">
        <v>5</v>
      </c>
      <c r="B28" s="29">
        <v>23191</v>
      </c>
      <c r="C28" s="21">
        <v>22509</v>
      </c>
      <c r="D28" s="22">
        <f t="shared" si="3"/>
        <v>-682</v>
      </c>
      <c r="G28" s="21"/>
      <c r="I28" s="21"/>
    </row>
    <row r="29" spans="1:10" ht="12.75">
      <c r="A29" s="12" t="s">
        <v>6</v>
      </c>
      <c r="B29" s="20">
        <v>29284</v>
      </c>
      <c r="C29" s="21">
        <v>28277</v>
      </c>
      <c r="D29" s="22">
        <f t="shared" si="3"/>
        <v>-1007</v>
      </c>
      <c r="G29" s="21"/>
      <c r="I29" s="21"/>
      <c r="J29" s="29"/>
    </row>
    <row r="30" spans="1:9" ht="12.75">
      <c r="A30" s="12" t="s">
        <v>7</v>
      </c>
      <c r="B30" s="29">
        <v>48613</v>
      </c>
      <c r="C30" s="21">
        <v>46061</v>
      </c>
      <c r="D30" s="22">
        <f t="shared" si="3"/>
        <v>-2552</v>
      </c>
      <c r="G30" s="21"/>
      <c r="I30" s="21"/>
    </row>
    <row r="31" spans="1:10" ht="12.75">
      <c r="A31" s="12" t="s">
        <v>8</v>
      </c>
      <c r="B31" s="20">
        <v>8855</v>
      </c>
      <c r="C31" s="21">
        <v>8600</v>
      </c>
      <c r="D31" s="22">
        <f t="shared" si="3"/>
        <v>-255</v>
      </c>
      <c r="E31" s="21"/>
      <c r="F31" s="21"/>
      <c r="G31" s="21"/>
      <c r="I31" s="21"/>
      <c r="J31" s="29"/>
    </row>
    <row r="32" spans="1:9" ht="12.75">
      <c r="A32" s="12" t="s">
        <v>9</v>
      </c>
      <c r="B32" s="29">
        <v>9324</v>
      </c>
      <c r="C32" s="21">
        <v>8960</v>
      </c>
      <c r="D32" s="22">
        <f t="shared" si="3"/>
        <v>-364</v>
      </c>
      <c r="G32" s="21"/>
      <c r="I32" s="21"/>
    </row>
    <row r="33" spans="1:9" ht="12.75">
      <c r="A33" s="12" t="s">
        <v>10</v>
      </c>
      <c r="B33" s="29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11</v>
      </c>
      <c r="B34" s="27">
        <f>SUM(B27:B33)</f>
        <v>129036</v>
      </c>
      <c r="C34" s="27">
        <f>SUM(C27:C33)</f>
        <v>124003</v>
      </c>
      <c r="D34" s="28">
        <f t="shared" si="3"/>
        <v>-5033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14</v>
      </c>
    </row>
    <row r="37" ht="12.75">
      <c r="A37" s="32" t="s">
        <v>15</v>
      </c>
    </row>
    <row r="38" ht="12.75">
      <c r="A38" s="32"/>
    </row>
    <row r="39" ht="12.75">
      <c r="A39" s="32" t="s">
        <v>16</v>
      </c>
    </row>
    <row r="40" ht="12.75">
      <c r="A40" t="s">
        <v>60</v>
      </c>
    </row>
    <row r="41" ht="12.75">
      <c r="A41" s="32"/>
    </row>
    <row r="44" ht="12.75">
      <c r="A44" t="s">
        <v>18</v>
      </c>
    </row>
    <row r="45" ht="12.75">
      <c r="A45" t="s">
        <v>19</v>
      </c>
    </row>
    <row r="46" ht="12.75"/>
    <row r="47" spans="1:3" ht="12.75">
      <c r="A47" t="s">
        <v>61</v>
      </c>
      <c r="B47">
        <v>2007</v>
      </c>
      <c r="C47" t="s">
        <v>21</v>
      </c>
    </row>
    <row r="48" ht="13.5" thickBot="1"/>
    <row r="49" spans="1:16" s="39" customFormat="1" ht="12.75">
      <c r="A49" s="33">
        <v>2007</v>
      </c>
      <c r="B49" s="34" t="str">
        <f>A47</f>
        <v>UGE 5</v>
      </c>
      <c r="C49" s="35"/>
      <c r="D49" s="36"/>
      <c r="E49" s="37" t="str">
        <f>B49</f>
        <v>UGE 5</v>
      </c>
      <c r="F49" s="35"/>
      <c r="G49" s="36"/>
      <c r="H49" s="35" t="str">
        <f>B49</f>
        <v>UGE 5</v>
      </c>
      <c r="I49" s="35"/>
      <c r="J49" s="36"/>
      <c r="K49" s="35" t="str">
        <f>B49</f>
        <v>UGE 5</v>
      </c>
      <c r="L49" s="35"/>
      <c r="M49" s="36"/>
      <c r="N49" s="35" t="str">
        <f>B49</f>
        <v>UGE 5</v>
      </c>
      <c r="O49" s="35"/>
      <c r="P49" s="38"/>
    </row>
    <row r="50" spans="1:16" ht="12.75">
      <c r="A50" s="40"/>
      <c r="B50" s="41" t="s">
        <v>7</v>
      </c>
      <c r="C50" s="42"/>
      <c r="D50" s="42"/>
      <c r="E50" s="43" t="s">
        <v>9</v>
      </c>
      <c r="F50" s="42"/>
      <c r="G50" s="42"/>
      <c r="H50" s="43" t="s">
        <v>4</v>
      </c>
      <c r="I50" s="42"/>
      <c r="J50" s="42"/>
      <c r="K50" s="43" t="s">
        <v>22</v>
      </c>
      <c r="L50" s="42"/>
      <c r="M50" s="42"/>
      <c r="N50" s="43" t="s">
        <v>11</v>
      </c>
      <c r="O50" s="42"/>
      <c r="P50" s="44"/>
    </row>
    <row r="51" spans="1:16" ht="13.5" thickBot="1">
      <c r="A51" s="45" t="s">
        <v>23</v>
      </c>
      <c r="B51" s="46" t="s">
        <v>24</v>
      </c>
      <c r="C51" s="47" t="s">
        <v>25</v>
      </c>
      <c r="D51" s="48" t="s">
        <v>26</v>
      </c>
      <c r="E51" s="47" t="s">
        <v>24</v>
      </c>
      <c r="F51" s="47" t="s">
        <v>25</v>
      </c>
      <c r="G51" s="48" t="s">
        <v>26</v>
      </c>
      <c r="H51" s="47" t="s">
        <v>24</v>
      </c>
      <c r="I51" s="47" t="s">
        <v>25</v>
      </c>
      <c r="J51" s="48" t="s">
        <v>26</v>
      </c>
      <c r="K51" s="47" t="s">
        <v>24</v>
      </c>
      <c r="L51" s="47" t="s">
        <v>25</v>
      </c>
      <c r="M51" s="48" t="s">
        <v>26</v>
      </c>
      <c r="N51" s="47" t="s">
        <v>24</v>
      </c>
      <c r="O51" s="47" t="s">
        <v>25</v>
      </c>
      <c r="P51" s="49" t="s">
        <v>26</v>
      </c>
    </row>
    <row r="52" spans="1:16" ht="12.75">
      <c r="A52" s="40" t="s">
        <v>27</v>
      </c>
      <c r="B52" s="50">
        <f>C52/D52*100</f>
        <v>3.2958056611144655</v>
      </c>
      <c r="C52" s="51">
        <v>100.32432432432434</v>
      </c>
      <c r="D52" s="52">
        <v>3044</v>
      </c>
      <c r="E52" s="50">
        <f>F52/G52*100</f>
        <v>5.597722960151803</v>
      </c>
      <c r="F52" s="51">
        <v>118</v>
      </c>
      <c r="G52" s="52">
        <v>2108</v>
      </c>
      <c r="H52" s="50">
        <f>I52/J52*100</f>
        <v>2.1636876763875823</v>
      </c>
      <c r="I52" s="51">
        <v>46</v>
      </c>
      <c r="J52" s="52">
        <v>2126</v>
      </c>
      <c r="K52" s="50">
        <f>L52/M52*100</f>
        <v>1.710526315789474</v>
      </c>
      <c r="L52" s="51">
        <v>91</v>
      </c>
      <c r="M52" s="53">
        <v>5320</v>
      </c>
      <c r="N52" s="50">
        <f>O52/P52*100</f>
        <v>2.8204820155923507</v>
      </c>
      <c r="O52" s="51">
        <f>L52+I52+F52+C52</f>
        <v>355.3243243243243</v>
      </c>
      <c r="P52" s="54">
        <f>M52+J52+G52+D52</f>
        <v>12598</v>
      </c>
    </row>
    <row r="53" spans="1:16" ht="12.75">
      <c r="A53" s="40" t="s">
        <v>28</v>
      </c>
      <c r="B53" s="50">
        <f aca="true" t="shared" si="4" ref="B53:B65">C53/D53*100</f>
        <v>1.26300213256735</v>
      </c>
      <c r="C53" s="51">
        <v>39.21621621621622</v>
      </c>
      <c r="D53" s="52">
        <v>3105</v>
      </c>
      <c r="E53" s="50">
        <f aca="true" t="shared" si="5" ref="E53:E65">F53/G53*100</f>
        <v>4.675963904840033</v>
      </c>
      <c r="F53" s="51">
        <v>57</v>
      </c>
      <c r="G53" s="52">
        <v>1219</v>
      </c>
      <c r="H53" s="50">
        <f>I53/J53*100</f>
        <v>1.2093023255813953</v>
      </c>
      <c r="I53" s="51">
        <v>13</v>
      </c>
      <c r="J53" s="52">
        <v>1075</v>
      </c>
      <c r="K53" s="50">
        <f aca="true" t="shared" si="6" ref="K53:K65">L53/M53*100</f>
        <v>0.21621621621621623</v>
      </c>
      <c r="L53" s="51">
        <v>2</v>
      </c>
      <c r="M53" s="52">
        <v>925</v>
      </c>
      <c r="N53" s="50">
        <f aca="true" t="shared" si="7" ref="N53:N66">O53/P53*100</f>
        <v>1.758637195069833</v>
      </c>
      <c r="O53" s="51">
        <f>L53+I53+F53+C53</f>
        <v>111.21621621621622</v>
      </c>
      <c r="P53" s="54">
        <f>M53+J53+G53+D53</f>
        <v>6324</v>
      </c>
    </row>
    <row r="54" spans="1:16" ht="12.75">
      <c r="A54" s="40" t="s">
        <v>29</v>
      </c>
      <c r="B54" s="50">
        <f t="shared" si="4"/>
        <v>2.116047936481373</v>
      </c>
      <c r="C54" s="51">
        <v>123.02702702702702</v>
      </c>
      <c r="D54" s="52">
        <v>5814</v>
      </c>
      <c r="E54" s="50"/>
      <c r="F54" s="51"/>
      <c r="G54" s="52"/>
      <c r="H54" s="50"/>
      <c r="I54" s="51"/>
      <c r="J54" s="52"/>
      <c r="K54" s="50"/>
      <c r="M54" s="52"/>
      <c r="N54" s="50">
        <f t="shared" si="7"/>
        <v>2.116047936481373</v>
      </c>
      <c r="O54" s="51">
        <f>F54+C54</f>
        <v>123.02702702702702</v>
      </c>
      <c r="P54" s="54">
        <f>G54+D54</f>
        <v>5814</v>
      </c>
    </row>
    <row r="55" spans="1:16" ht="12.75">
      <c r="A55" s="40" t="s">
        <v>30</v>
      </c>
      <c r="B55" s="50"/>
      <c r="C55" s="51"/>
      <c r="D55" s="52"/>
      <c r="E55" s="50"/>
      <c r="F55" s="51"/>
      <c r="G55" s="52"/>
      <c r="H55" s="50"/>
      <c r="I55" s="51"/>
      <c r="J55" s="52"/>
      <c r="K55" s="50">
        <f t="shared" si="6"/>
        <v>0.3191489361702127</v>
      </c>
      <c r="L55">
        <v>6</v>
      </c>
      <c r="M55" s="52">
        <v>1880</v>
      </c>
      <c r="N55" s="50">
        <f t="shared" si="7"/>
        <v>0.3191489361702127</v>
      </c>
      <c r="O55" s="51">
        <f>L55+F55+C55</f>
        <v>6</v>
      </c>
      <c r="P55" s="54">
        <f>M55+G55+D55</f>
        <v>1880</v>
      </c>
    </row>
    <row r="56" spans="1:16" ht="12.75">
      <c r="A56" s="40" t="s">
        <v>31</v>
      </c>
      <c r="B56" s="50"/>
      <c r="C56" s="51"/>
      <c r="D56" s="52"/>
      <c r="E56" s="50">
        <f t="shared" si="5"/>
        <v>6.13107822410148</v>
      </c>
      <c r="F56" s="51">
        <v>29</v>
      </c>
      <c r="G56" s="52">
        <v>473</v>
      </c>
      <c r="H56" s="50">
        <f>I56/J56*100</f>
        <v>1.1182108626198082</v>
      </c>
      <c r="I56" s="51">
        <v>7</v>
      </c>
      <c r="J56" s="52">
        <v>626</v>
      </c>
      <c r="K56" s="50">
        <f t="shared" si="6"/>
        <v>0.08976660682226212</v>
      </c>
      <c r="L56" s="51">
        <v>1</v>
      </c>
      <c r="M56" s="52">
        <v>1114</v>
      </c>
      <c r="N56" s="50">
        <f t="shared" si="7"/>
        <v>1.6719385449615907</v>
      </c>
      <c r="O56" s="51">
        <f aca="true" t="shared" si="8" ref="O56:P66">L56+I56+F56+C56</f>
        <v>37</v>
      </c>
      <c r="P56" s="54">
        <f t="shared" si="8"/>
        <v>2213</v>
      </c>
    </row>
    <row r="57" spans="1:16" ht="12.75">
      <c r="A57" s="40" t="s">
        <v>32</v>
      </c>
      <c r="B57" s="50">
        <f t="shared" si="4"/>
        <v>2.9268292682926833</v>
      </c>
      <c r="C57" s="51">
        <v>12</v>
      </c>
      <c r="D57" s="52">
        <v>410</v>
      </c>
      <c r="E57" s="50"/>
      <c r="F57" s="51"/>
      <c r="G57" s="52"/>
      <c r="H57" s="50">
        <f>I57/J57*100</f>
        <v>3.9473684210526314</v>
      </c>
      <c r="I57" s="51">
        <v>3</v>
      </c>
      <c r="J57" s="52">
        <v>76</v>
      </c>
      <c r="K57" s="50">
        <f t="shared" si="6"/>
        <v>1.4634146341463417</v>
      </c>
      <c r="L57" s="51">
        <v>3</v>
      </c>
      <c r="M57" s="52">
        <v>205</v>
      </c>
      <c r="N57" s="50">
        <f t="shared" si="7"/>
        <v>2.6049204052098407</v>
      </c>
      <c r="O57" s="51">
        <f t="shared" si="8"/>
        <v>18</v>
      </c>
      <c r="P57" s="54">
        <f t="shared" si="8"/>
        <v>691</v>
      </c>
    </row>
    <row r="58" spans="1:16" ht="12.75">
      <c r="A58" s="40" t="s">
        <v>33</v>
      </c>
      <c r="B58" s="50">
        <f t="shared" si="4"/>
        <v>2.4387042196000643</v>
      </c>
      <c r="C58" s="51">
        <v>90.37837837837839</v>
      </c>
      <c r="D58" s="52">
        <v>3706</v>
      </c>
      <c r="E58" s="50">
        <f t="shared" si="5"/>
        <v>5.724299065420561</v>
      </c>
      <c r="F58" s="51">
        <v>49</v>
      </c>
      <c r="G58" s="52">
        <v>856</v>
      </c>
      <c r="H58" s="50">
        <f>I58/J58*100</f>
        <v>2.564102564102564</v>
      </c>
      <c r="I58" s="51">
        <v>17</v>
      </c>
      <c r="J58" s="52">
        <v>663</v>
      </c>
      <c r="K58" s="50">
        <f t="shared" si="6"/>
        <v>0.5263157894736842</v>
      </c>
      <c r="L58" s="51">
        <v>10</v>
      </c>
      <c r="M58" s="52">
        <v>1900</v>
      </c>
      <c r="N58" s="50">
        <f t="shared" si="7"/>
        <v>2.3351351351351353</v>
      </c>
      <c r="O58" s="51">
        <f t="shared" si="8"/>
        <v>166.3783783783784</v>
      </c>
      <c r="P58" s="54">
        <f t="shared" si="8"/>
        <v>7125</v>
      </c>
    </row>
    <row r="59" spans="1:16" ht="12.75">
      <c r="A59" s="40" t="s">
        <v>34</v>
      </c>
      <c r="B59" s="50">
        <f t="shared" si="4"/>
        <v>2.721042228456151</v>
      </c>
      <c r="C59" s="51">
        <v>108.27027027027026</v>
      </c>
      <c r="D59" s="52">
        <v>3979</v>
      </c>
      <c r="E59" s="50"/>
      <c r="F59" s="51"/>
      <c r="G59" s="52"/>
      <c r="H59" s="50"/>
      <c r="I59" s="51"/>
      <c r="J59" s="52"/>
      <c r="K59" s="50">
        <f t="shared" si="6"/>
        <v>0.11350737797956867</v>
      </c>
      <c r="L59" s="51">
        <v>1</v>
      </c>
      <c r="M59" s="52">
        <v>881</v>
      </c>
      <c r="N59" s="50">
        <f t="shared" si="7"/>
        <v>2.2483594705816925</v>
      </c>
      <c r="O59" s="51">
        <f t="shared" si="8"/>
        <v>109.27027027027026</v>
      </c>
      <c r="P59" s="54">
        <f t="shared" si="8"/>
        <v>4860</v>
      </c>
    </row>
    <row r="60" spans="1:16" ht="12.75">
      <c r="A60" s="40" t="s">
        <v>35</v>
      </c>
      <c r="B60" s="50">
        <f t="shared" si="4"/>
        <v>1.1587816814948115</v>
      </c>
      <c r="C60" s="51">
        <v>37.24324324324324</v>
      </c>
      <c r="D60" s="52">
        <v>3214</v>
      </c>
      <c r="E60" s="50">
        <f t="shared" si="5"/>
        <v>6.139438085327783</v>
      </c>
      <c r="F60" s="51">
        <v>59</v>
      </c>
      <c r="G60" s="52">
        <v>961</v>
      </c>
      <c r="H60" s="50">
        <f>I60/J60*100</f>
        <v>0.4830917874396135</v>
      </c>
      <c r="I60" s="51">
        <v>2</v>
      </c>
      <c r="J60" s="52">
        <v>414</v>
      </c>
      <c r="K60" s="50">
        <f t="shared" si="6"/>
        <v>0.17211703958691912</v>
      </c>
      <c r="L60" s="51">
        <v>2</v>
      </c>
      <c r="M60" s="52">
        <v>1162</v>
      </c>
      <c r="N60" s="50">
        <f t="shared" si="7"/>
        <v>1.7430576116022125</v>
      </c>
      <c r="O60" s="51">
        <f t="shared" si="8"/>
        <v>100.24324324324324</v>
      </c>
      <c r="P60" s="54">
        <f t="shared" si="8"/>
        <v>5751</v>
      </c>
    </row>
    <row r="61" spans="1:16" ht="12.75">
      <c r="A61" s="40" t="s">
        <v>36</v>
      </c>
      <c r="B61" s="50"/>
      <c r="C61" s="51"/>
      <c r="D61" s="52"/>
      <c r="E61" s="50">
        <f t="shared" si="5"/>
        <v>1.364522417153996</v>
      </c>
      <c r="F61" s="51">
        <v>7</v>
      </c>
      <c r="G61" s="52">
        <v>513</v>
      </c>
      <c r="H61" s="50">
        <f>I61/J61*100</f>
        <v>1.66270783847981</v>
      </c>
      <c r="I61" s="51">
        <v>7</v>
      </c>
      <c r="J61" s="52">
        <v>421</v>
      </c>
      <c r="K61" s="50">
        <f t="shared" si="6"/>
        <v>0.46760187040748163</v>
      </c>
      <c r="L61" s="51">
        <v>7</v>
      </c>
      <c r="M61" s="52">
        <v>1497</v>
      </c>
      <c r="N61" s="50">
        <f t="shared" si="7"/>
        <v>0.8638420403126285</v>
      </c>
      <c r="O61" s="51">
        <f t="shared" si="8"/>
        <v>21</v>
      </c>
      <c r="P61" s="54">
        <f t="shared" si="8"/>
        <v>2431</v>
      </c>
    </row>
    <row r="62" spans="1:16" ht="12.75">
      <c r="A62" s="40" t="s">
        <v>37</v>
      </c>
      <c r="B62" s="50">
        <f t="shared" si="4"/>
        <v>2.519253947825377</v>
      </c>
      <c r="C62" s="51">
        <v>166.64864864864867</v>
      </c>
      <c r="D62" s="52">
        <v>6615</v>
      </c>
      <c r="E62" s="50">
        <f t="shared" si="5"/>
        <v>1.6333938294010888</v>
      </c>
      <c r="F62" s="51">
        <v>9</v>
      </c>
      <c r="G62" s="52">
        <v>551</v>
      </c>
      <c r="H62" s="50"/>
      <c r="I62" s="51"/>
      <c r="J62" s="52"/>
      <c r="K62" s="50">
        <f t="shared" si="6"/>
        <v>0.1422475106685633</v>
      </c>
      <c r="L62" s="51">
        <v>3</v>
      </c>
      <c r="M62" s="52">
        <v>2109</v>
      </c>
      <c r="N62" s="50">
        <f t="shared" si="7"/>
        <v>1.9261309827347566</v>
      </c>
      <c r="O62" s="51">
        <f t="shared" si="8"/>
        <v>178.64864864864867</v>
      </c>
      <c r="P62" s="54">
        <f t="shared" si="8"/>
        <v>9275</v>
      </c>
    </row>
    <row r="63" spans="1:16" ht="12.75">
      <c r="A63" s="40" t="s">
        <v>38</v>
      </c>
      <c r="B63" s="50">
        <f t="shared" si="4"/>
        <v>1.9359220572392155</v>
      </c>
      <c r="C63" s="51">
        <v>111.70270270270274</v>
      </c>
      <c r="D63" s="52">
        <v>5770</v>
      </c>
      <c r="E63" s="50">
        <f t="shared" si="5"/>
        <v>1.8134715025906734</v>
      </c>
      <c r="F63" s="51">
        <v>14</v>
      </c>
      <c r="G63" s="52">
        <v>772</v>
      </c>
      <c r="H63" s="50">
        <f>I63/J63*100</f>
        <v>0.6920415224913495</v>
      </c>
      <c r="I63" s="51">
        <v>4</v>
      </c>
      <c r="J63" s="52">
        <v>578</v>
      </c>
      <c r="K63" s="50">
        <f t="shared" si="6"/>
        <v>0.544959128065395</v>
      </c>
      <c r="L63" s="51">
        <v>14</v>
      </c>
      <c r="M63" s="52">
        <v>2569</v>
      </c>
      <c r="N63" s="50">
        <f t="shared" si="7"/>
        <v>1.483153088065876</v>
      </c>
      <c r="O63" s="51">
        <f t="shared" si="8"/>
        <v>143.70270270270274</v>
      </c>
      <c r="P63" s="54">
        <f t="shared" si="8"/>
        <v>9689</v>
      </c>
    </row>
    <row r="64" spans="1:16" ht="12.75">
      <c r="A64" s="40" t="s">
        <v>39</v>
      </c>
      <c r="B64" s="50">
        <f t="shared" si="4"/>
        <v>1.8386162940618387</v>
      </c>
      <c r="C64" s="51">
        <v>102.13513513513513</v>
      </c>
      <c r="D64" s="52">
        <v>5555</v>
      </c>
      <c r="E64" s="50">
        <f t="shared" si="5"/>
        <v>2.2399999999999998</v>
      </c>
      <c r="F64" s="51">
        <v>14</v>
      </c>
      <c r="G64" s="52">
        <v>625</v>
      </c>
      <c r="H64" s="50">
        <f>I64/J64*100</f>
        <v>0</v>
      </c>
      <c r="I64" s="51">
        <v>0</v>
      </c>
      <c r="J64" s="52">
        <v>427</v>
      </c>
      <c r="K64" s="50">
        <f t="shared" si="6"/>
        <v>1.5759312320916905</v>
      </c>
      <c r="L64" s="51">
        <v>11</v>
      </c>
      <c r="M64" s="52">
        <v>698</v>
      </c>
      <c r="N64" s="50">
        <f t="shared" si="7"/>
        <v>1.740385149009379</v>
      </c>
      <c r="O64" s="51">
        <f t="shared" si="8"/>
        <v>127.13513513513513</v>
      </c>
      <c r="P64" s="54">
        <f t="shared" si="8"/>
        <v>7305</v>
      </c>
    </row>
    <row r="65" spans="1:16" s="39" customFormat="1" ht="13.5" thickBot="1">
      <c r="A65" s="45" t="s">
        <v>40</v>
      </c>
      <c r="B65" s="50">
        <f t="shared" si="4"/>
        <v>3.0527330795427314</v>
      </c>
      <c r="C65" s="51">
        <v>148.02702702702703</v>
      </c>
      <c r="D65" s="52">
        <v>4849</v>
      </c>
      <c r="E65" s="50">
        <f t="shared" si="5"/>
        <v>6.462585034013606</v>
      </c>
      <c r="F65" s="51">
        <v>57</v>
      </c>
      <c r="G65" s="52">
        <v>882</v>
      </c>
      <c r="H65" s="50">
        <f>I65/J65*100</f>
        <v>2.1739130434782608</v>
      </c>
      <c r="I65" s="51">
        <v>15</v>
      </c>
      <c r="J65" s="52">
        <v>690</v>
      </c>
      <c r="K65" s="50">
        <f t="shared" si="6"/>
        <v>1.1560693641618496</v>
      </c>
      <c r="L65" s="51">
        <v>26</v>
      </c>
      <c r="M65" s="52">
        <v>2249</v>
      </c>
      <c r="N65" s="50">
        <f t="shared" si="7"/>
        <v>2.8376819726300693</v>
      </c>
      <c r="O65" s="51">
        <f t="shared" si="8"/>
        <v>246.02702702702703</v>
      </c>
      <c r="P65" s="54">
        <f t="shared" si="8"/>
        <v>8670</v>
      </c>
    </row>
    <row r="66" spans="1:16" ht="13.5" thickBot="1">
      <c r="A66" s="55" t="s">
        <v>41</v>
      </c>
      <c r="B66" s="56">
        <f>C66/D66*100</f>
        <v>2.2556457154055987</v>
      </c>
      <c r="C66" s="57">
        <f>SUM(C52:C65)</f>
        <v>1038.972972972973</v>
      </c>
      <c r="D66" s="58">
        <f>SUM(D52:D65)</f>
        <v>46061</v>
      </c>
      <c r="E66" s="59">
        <f>F66/G66*100</f>
        <v>4.609375</v>
      </c>
      <c r="F66" s="57">
        <f>SUM(F52:F65)</f>
        <v>413</v>
      </c>
      <c r="G66" s="57">
        <f>SUM(G52:G65)</f>
        <v>8960</v>
      </c>
      <c r="H66" s="59">
        <f>I66/J66*100</f>
        <v>1.6065388951521982</v>
      </c>
      <c r="I66" s="57">
        <f>SUM(I52:I65)</f>
        <v>114</v>
      </c>
      <c r="J66" s="57">
        <f>SUM(J52:J65)</f>
        <v>7096</v>
      </c>
      <c r="K66" s="60">
        <f>L66/M66*100</f>
        <v>0.7863521258163402</v>
      </c>
      <c r="L66" s="57">
        <f>SUM(L52:L65)</f>
        <v>177</v>
      </c>
      <c r="M66" s="58">
        <f>SUM(M52:M65)</f>
        <v>22509</v>
      </c>
      <c r="N66" s="59">
        <f t="shared" si="7"/>
        <v>2.0596187613416364</v>
      </c>
      <c r="O66" s="57">
        <f t="shared" si="8"/>
        <v>1742.972972972973</v>
      </c>
      <c r="P66" s="61">
        <f t="shared" si="8"/>
        <v>84626</v>
      </c>
    </row>
    <row r="67" ht="12.75">
      <c r="A67" t="s">
        <v>42</v>
      </c>
    </row>
    <row r="68" ht="12.75">
      <c r="A68" t="s">
        <v>43</v>
      </c>
    </row>
    <row r="69" ht="12.75">
      <c r="A69" s="63" t="s">
        <v>44</v>
      </c>
    </row>
    <row r="70" ht="12.75"/>
    <row r="71" ht="12.75">
      <c r="A71" t="s">
        <v>16</v>
      </c>
    </row>
    <row r="72" ht="12.75">
      <c r="A72" t="s">
        <v>62</v>
      </c>
    </row>
    <row r="75" ht="13.5" thickBot="1"/>
    <row r="76" spans="1:4" ht="12.75">
      <c r="A76" s="34">
        <v>2007</v>
      </c>
      <c r="B76" s="64" t="s">
        <v>63</v>
      </c>
      <c r="C76" s="35"/>
      <c r="D76" s="38"/>
    </row>
    <row r="77" spans="1:4" ht="12.75">
      <c r="A77" s="41"/>
      <c r="B77" s="43" t="s">
        <v>45</v>
      </c>
      <c r="C77" s="42"/>
      <c r="D77" s="44"/>
    </row>
    <row r="78" spans="1:4" ht="13.5" thickBot="1">
      <c r="A78" s="65" t="s">
        <v>46</v>
      </c>
      <c r="B78" s="47" t="s">
        <v>24</v>
      </c>
      <c r="C78" s="47" t="s">
        <v>25</v>
      </c>
      <c r="D78" s="49" t="s">
        <v>26</v>
      </c>
    </row>
    <row r="79" spans="1:6" ht="12.75">
      <c r="A79" s="66" t="s">
        <v>47</v>
      </c>
      <c r="B79" s="50">
        <f aca="true" t="shared" si="9" ref="B79:B84">C79/D79*100</f>
        <v>10.473537604456824</v>
      </c>
      <c r="C79" s="51">
        <v>752</v>
      </c>
      <c r="D79" s="54">
        <v>7180</v>
      </c>
      <c r="E79" s="67"/>
      <c r="F79" s="67"/>
    </row>
    <row r="80" spans="1:6" ht="12.75">
      <c r="A80" s="66" t="s">
        <v>48</v>
      </c>
      <c r="B80" s="50">
        <f t="shared" si="9"/>
        <v>9.555427251732102</v>
      </c>
      <c r="C80" s="51">
        <v>662</v>
      </c>
      <c r="D80" s="54">
        <v>6928</v>
      </c>
      <c r="E80" s="67"/>
      <c r="F80" s="67"/>
    </row>
    <row r="81" spans="1:6" ht="12.75">
      <c r="A81" s="66" t="s">
        <v>49</v>
      </c>
      <c r="B81" s="50">
        <f t="shared" si="9"/>
        <v>9.702947585732309</v>
      </c>
      <c r="C81" s="51">
        <v>846</v>
      </c>
      <c r="D81" s="54">
        <v>8719</v>
      </c>
      <c r="E81" s="67"/>
      <c r="F81" s="67"/>
    </row>
    <row r="82" spans="1:6" ht="12.75">
      <c r="A82" s="66" t="s">
        <v>50</v>
      </c>
      <c r="B82" s="50">
        <f t="shared" si="9"/>
        <v>8.124128312412832</v>
      </c>
      <c r="C82" s="51">
        <v>699</v>
      </c>
      <c r="D82" s="54">
        <v>8604</v>
      </c>
      <c r="E82" s="67"/>
      <c r="F82" s="67"/>
    </row>
    <row r="83" spans="1:6" ht="13.5" thickBot="1">
      <c r="A83" s="66" t="s">
        <v>51</v>
      </c>
      <c r="B83" s="50">
        <f t="shared" si="9"/>
        <v>12.724935732647817</v>
      </c>
      <c r="C83" s="51">
        <v>693</v>
      </c>
      <c r="D83" s="54">
        <v>5446</v>
      </c>
      <c r="E83" s="67"/>
      <c r="F83" s="67"/>
    </row>
    <row r="84" spans="1:10" ht="13.5" thickBot="1">
      <c r="A84" s="68" t="s">
        <v>41</v>
      </c>
      <c r="B84" s="59">
        <f t="shared" si="9"/>
        <v>9.9031916912981</v>
      </c>
      <c r="C84" s="57">
        <f>SUM(C79:C83)</f>
        <v>3652</v>
      </c>
      <c r="D84" s="61">
        <f>SUM(D79:D83)</f>
        <v>36877</v>
      </c>
      <c r="E84" s="67"/>
      <c r="F84" s="67"/>
      <c r="G84" s="67"/>
      <c r="J84" s="67"/>
    </row>
    <row r="85" spans="1:8" ht="12.75">
      <c r="A85" t="s">
        <v>52</v>
      </c>
      <c r="H85" s="67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/>
  <dimension ref="A1:P87"/>
  <sheetViews>
    <sheetView workbookViewId="0" topLeftCell="A1">
      <selection activeCell="F77" sqref="F77"/>
    </sheetView>
  </sheetViews>
  <sheetFormatPr defaultColWidth="9.140625" defaultRowHeight="12.75"/>
  <cols>
    <col min="1" max="1" width="22.710937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64</v>
      </c>
      <c r="B1" s="2"/>
      <c r="C1" s="2"/>
      <c r="D1" s="3"/>
    </row>
    <row r="2" spans="1:4" ht="15.75">
      <c r="A2" s="5" t="s">
        <v>1</v>
      </c>
      <c r="B2" s="6"/>
      <c r="C2" s="6"/>
      <c r="D2" s="7"/>
    </row>
    <row r="3" spans="1:4" ht="12.75">
      <c r="A3" s="8" t="s">
        <v>2</v>
      </c>
      <c r="B3" s="9"/>
      <c r="C3" s="10"/>
      <c r="D3" s="11"/>
    </row>
    <row r="4" spans="1:4" ht="12.75">
      <c r="A4" s="12"/>
      <c r="B4" s="10">
        <v>2006</v>
      </c>
      <c r="C4" s="10">
        <v>2007</v>
      </c>
      <c r="D4" s="13" t="s">
        <v>3</v>
      </c>
    </row>
    <row r="5" spans="1:4" ht="12.75">
      <c r="A5" s="12" t="s">
        <v>4</v>
      </c>
      <c r="B5" s="14">
        <f>B16/B27*100</f>
        <v>3.8450937155457554</v>
      </c>
      <c r="C5" s="14">
        <f>C16/C27*100</f>
        <v>1.6504443504020312</v>
      </c>
      <c r="D5" s="15">
        <f aca="true" t="shared" si="0" ref="D5:D12">C5-B5</f>
        <v>-2.194649365143724</v>
      </c>
    </row>
    <row r="6" spans="1:4" ht="12.75">
      <c r="A6" s="12" t="s">
        <v>5</v>
      </c>
      <c r="B6" s="14">
        <f aca="true" t="shared" si="1" ref="B6:B12">B17/B28*100</f>
        <v>1.974904057608555</v>
      </c>
      <c r="C6" s="14">
        <f>C17/C28*100</f>
        <v>0.7863521258163402</v>
      </c>
      <c r="D6" s="15">
        <f t="shared" si="0"/>
        <v>-1.1885519317922149</v>
      </c>
    </row>
    <row r="7" spans="1:4" ht="12.75">
      <c r="A7" s="12" t="s">
        <v>6</v>
      </c>
      <c r="B7" s="14">
        <f t="shared" si="1"/>
        <v>19.70017757137003</v>
      </c>
      <c r="C7" s="14">
        <f>C18/C29*100</f>
        <v>10.517381617569049</v>
      </c>
      <c r="D7" s="15">
        <f t="shared" si="0"/>
        <v>-9.182795953800982</v>
      </c>
    </row>
    <row r="8" spans="1:4" ht="12.75">
      <c r="A8" s="12" t="s">
        <v>7</v>
      </c>
      <c r="B8" s="14">
        <f t="shared" si="1"/>
        <v>4.336818705746747</v>
      </c>
      <c r="C8" s="14">
        <f>C19/C30*100</f>
        <v>2.2589184966582763</v>
      </c>
      <c r="D8" s="15">
        <f t="shared" si="0"/>
        <v>-2.077900209088471</v>
      </c>
    </row>
    <row r="9" spans="1:4" ht="12.75">
      <c r="A9" s="12" t="s">
        <v>8</v>
      </c>
      <c r="B9" s="14">
        <f t="shared" si="1"/>
        <v>15.832862789384528</v>
      </c>
      <c r="C9" s="14">
        <f>C20/C31*100</f>
        <v>9.279069767441861</v>
      </c>
      <c r="D9" s="15">
        <f t="shared" si="0"/>
        <v>-6.553793021942667</v>
      </c>
    </row>
    <row r="10" spans="1:4" ht="12.75">
      <c r="A10" s="12" t="s">
        <v>9</v>
      </c>
      <c r="B10" s="14">
        <f t="shared" si="1"/>
        <v>6.51008151008151</v>
      </c>
      <c r="C10" s="14">
        <f>C21/C32*100</f>
        <v>4.375631100639516</v>
      </c>
      <c r="D10" s="15">
        <f t="shared" si="0"/>
        <v>-2.1344504094419943</v>
      </c>
    </row>
    <row r="11" spans="1:4" ht="12.75">
      <c r="A11" s="12" t="s">
        <v>10</v>
      </c>
      <c r="B11" s="14">
        <f t="shared" si="1"/>
        <v>3.9</v>
      </c>
      <c r="C11" s="14">
        <v>2.1</v>
      </c>
      <c r="D11" s="15">
        <f t="shared" si="0"/>
        <v>-1.7999999999999998</v>
      </c>
    </row>
    <row r="12" spans="1:4" ht="12.75">
      <c r="A12" s="8" t="s">
        <v>11</v>
      </c>
      <c r="B12" s="16">
        <f t="shared" si="1"/>
        <v>8.310076437663767</v>
      </c>
      <c r="C12" s="17">
        <f>C23/C34*100</f>
        <v>4.476414028974284</v>
      </c>
      <c r="D12" s="18">
        <f t="shared" si="0"/>
        <v>-3.8336624086894826</v>
      </c>
    </row>
    <row r="13" spans="1:4" ht="12.75">
      <c r="A13" s="19"/>
      <c r="B13" s="6"/>
      <c r="C13" s="6"/>
      <c r="D13" s="7"/>
    </row>
    <row r="14" spans="1:4" ht="12.75">
      <c r="A14" s="8" t="s">
        <v>12</v>
      </c>
      <c r="B14" s="10"/>
      <c r="C14" s="10"/>
      <c r="D14" s="11"/>
    </row>
    <row r="15" spans="1:4" ht="12.75">
      <c r="A15" s="12"/>
      <c r="B15" s="10">
        <f>B4</f>
        <v>2006</v>
      </c>
      <c r="C15" s="10">
        <f>C4</f>
        <v>2007</v>
      </c>
      <c r="D15" s="13" t="s">
        <v>3</v>
      </c>
    </row>
    <row r="16" spans="1:4" ht="12.75">
      <c r="A16" s="12" t="s">
        <v>4</v>
      </c>
      <c r="B16" s="20">
        <v>279</v>
      </c>
      <c r="C16" s="21">
        <v>117</v>
      </c>
      <c r="D16" s="22">
        <f>C16-B16</f>
        <v>-162</v>
      </c>
    </row>
    <row r="17" spans="1:4" ht="12.75">
      <c r="A17" s="12" t="s">
        <v>5</v>
      </c>
      <c r="B17" s="20">
        <v>458</v>
      </c>
      <c r="C17" s="21">
        <v>177</v>
      </c>
      <c r="D17" s="22">
        <f aca="true" t="shared" si="2" ref="D17:D23">C17-B17</f>
        <v>-281</v>
      </c>
    </row>
    <row r="18" spans="1:10" ht="12.75">
      <c r="A18" s="12" t="s">
        <v>6</v>
      </c>
      <c r="B18" s="20">
        <v>5769</v>
      </c>
      <c r="C18" s="21">
        <v>2974</v>
      </c>
      <c r="D18" s="22">
        <f t="shared" si="2"/>
        <v>-2795</v>
      </c>
      <c r="G18" s="21"/>
      <c r="I18" s="21"/>
      <c r="J18" s="20"/>
    </row>
    <row r="19" spans="1:9" ht="12.75">
      <c r="A19" s="12" t="s">
        <v>7</v>
      </c>
      <c r="B19" s="20">
        <v>2107</v>
      </c>
      <c r="C19" s="21">
        <v>1041</v>
      </c>
      <c r="D19" s="22">
        <f t="shared" si="2"/>
        <v>-1066</v>
      </c>
      <c r="G19" s="21"/>
      <c r="I19" s="21"/>
    </row>
    <row r="20" spans="1:10" ht="12.75">
      <c r="A20" s="12" t="s">
        <v>8</v>
      </c>
      <c r="B20" s="20">
        <v>1402</v>
      </c>
      <c r="C20" s="21">
        <v>798</v>
      </c>
      <c r="D20" s="22">
        <f t="shared" si="2"/>
        <v>-604</v>
      </c>
      <c r="E20" s="21"/>
      <c r="F20" s="21"/>
      <c r="J20" s="20"/>
    </row>
    <row r="21" spans="1:6" ht="12.75">
      <c r="A21" s="12" t="s">
        <v>9</v>
      </c>
      <c r="B21" s="23">
        <v>607</v>
      </c>
      <c r="C21" s="24">
        <v>390</v>
      </c>
      <c r="D21" s="22">
        <f t="shared" si="2"/>
        <v>-217</v>
      </c>
      <c r="F21" s="21"/>
    </row>
    <row r="22" spans="1:4" ht="12.75">
      <c r="A22" s="12" t="s">
        <v>10</v>
      </c>
      <c r="B22" s="25">
        <v>97.5</v>
      </c>
      <c r="C22" s="26">
        <f>C11*C33/100</f>
        <v>52.5</v>
      </c>
      <c r="D22" s="22">
        <f t="shared" si="2"/>
        <v>-45</v>
      </c>
    </row>
    <row r="23" spans="1:9" ht="12.75">
      <c r="A23" s="8" t="s">
        <v>11</v>
      </c>
      <c r="B23" s="27">
        <f>SUM(B16:B22)</f>
        <v>10719.5</v>
      </c>
      <c r="C23" s="27">
        <f>SUM(C16:C22)</f>
        <v>5549.5</v>
      </c>
      <c r="D23" s="28">
        <f t="shared" si="2"/>
        <v>-5170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13</v>
      </c>
      <c r="B25" s="10"/>
      <c r="C25" s="10"/>
      <c r="D25" s="11"/>
    </row>
    <row r="26" spans="1:4" ht="12.75">
      <c r="A26" s="12"/>
      <c r="B26" s="10">
        <f>B4</f>
        <v>2006</v>
      </c>
      <c r="C26" s="10">
        <f>C4</f>
        <v>2007</v>
      </c>
      <c r="D26" s="13" t="s">
        <v>3</v>
      </c>
    </row>
    <row r="27" spans="1:9" ht="12.75">
      <c r="A27" s="12" t="s">
        <v>4</v>
      </c>
      <c r="B27" s="29">
        <v>7256</v>
      </c>
      <c r="C27" s="21">
        <v>7089</v>
      </c>
      <c r="D27" s="22">
        <f aca="true" t="shared" si="3" ref="D27:D34">C27-B27</f>
        <v>-167</v>
      </c>
      <c r="G27" s="21"/>
      <c r="I27" s="21"/>
    </row>
    <row r="28" spans="1:9" ht="12.75">
      <c r="A28" s="12" t="s">
        <v>5</v>
      </c>
      <c r="B28" s="29">
        <v>23191</v>
      </c>
      <c r="C28" s="21">
        <v>22509</v>
      </c>
      <c r="D28" s="22">
        <f t="shared" si="3"/>
        <v>-682</v>
      </c>
      <c r="G28" s="21"/>
      <c r="I28" s="21"/>
    </row>
    <row r="29" spans="1:10" ht="12.75">
      <c r="A29" s="12" t="s">
        <v>6</v>
      </c>
      <c r="B29" s="20">
        <v>29284</v>
      </c>
      <c r="C29" s="21">
        <v>28277</v>
      </c>
      <c r="D29" s="22">
        <f t="shared" si="3"/>
        <v>-1007</v>
      </c>
      <c r="G29" s="21"/>
      <c r="I29" s="21"/>
      <c r="J29" s="29"/>
    </row>
    <row r="30" spans="1:9" ht="12.75">
      <c r="A30" s="12" t="s">
        <v>7</v>
      </c>
      <c r="B30" s="29">
        <v>48584</v>
      </c>
      <c r="C30" s="21">
        <v>46084</v>
      </c>
      <c r="D30" s="22">
        <f t="shared" si="3"/>
        <v>-2500</v>
      </c>
      <c r="G30" s="21"/>
      <c r="I30" s="21"/>
    </row>
    <row r="31" spans="1:10" ht="12.75">
      <c r="A31" s="12" t="s">
        <v>8</v>
      </c>
      <c r="B31" s="20">
        <v>8855</v>
      </c>
      <c r="C31" s="21">
        <v>8600</v>
      </c>
      <c r="D31" s="22">
        <f t="shared" si="3"/>
        <v>-255</v>
      </c>
      <c r="E31" s="21"/>
      <c r="F31" s="21"/>
      <c r="G31" s="21"/>
      <c r="I31" s="21"/>
      <c r="J31" s="29"/>
    </row>
    <row r="32" spans="1:9" ht="12.75">
      <c r="A32" s="12" t="s">
        <v>9</v>
      </c>
      <c r="B32" s="29">
        <v>9324</v>
      </c>
      <c r="C32" s="21">
        <v>8913</v>
      </c>
      <c r="D32" s="22">
        <f>C30-B32</f>
        <v>36760</v>
      </c>
      <c r="G32" s="21"/>
      <c r="I32" s="21"/>
    </row>
    <row r="33" spans="1:9" ht="12.75">
      <c r="A33" s="12" t="s">
        <v>10</v>
      </c>
      <c r="B33" s="29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11</v>
      </c>
      <c r="B34" s="27">
        <f>SUM(B27:B33)</f>
        <v>128994</v>
      </c>
      <c r="C34" s="27">
        <f>SUM(C27:C33)</f>
        <v>123972</v>
      </c>
      <c r="D34" s="28">
        <f t="shared" si="3"/>
        <v>-5022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14</v>
      </c>
    </row>
    <row r="37" ht="12.75">
      <c r="A37" s="32" t="s">
        <v>15</v>
      </c>
    </row>
    <row r="38" ht="12.75">
      <c r="A38" s="32"/>
    </row>
    <row r="39" ht="12.75">
      <c r="A39" s="32" t="s">
        <v>16</v>
      </c>
    </row>
    <row r="40" ht="12.75">
      <c r="A40" t="s">
        <v>65</v>
      </c>
    </row>
    <row r="41" ht="12.75">
      <c r="A41" s="32" t="s">
        <v>66</v>
      </c>
    </row>
    <row r="45" ht="12.75">
      <c r="A45" t="s">
        <v>18</v>
      </c>
    </row>
    <row r="46" ht="12.75">
      <c r="A46" t="s">
        <v>19</v>
      </c>
    </row>
    <row r="47" ht="12.75"/>
    <row r="48" spans="1:3" ht="12.75">
      <c r="A48" t="s">
        <v>67</v>
      </c>
      <c r="B48">
        <v>2007</v>
      </c>
      <c r="C48" t="s">
        <v>21</v>
      </c>
    </row>
    <row r="49" ht="13.5" thickBot="1"/>
    <row r="50" spans="1:16" s="39" customFormat="1" ht="12.75">
      <c r="A50" s="33">
        <v>2007</v>
      </c>
      <c r="B50" s="34" t="str">
        <f>A48</f>
        <v>UGE 7</v>
      </c>
      <c r="C50" s="35"/>
      <c r="D50" s="36"/>
      <c r="E50" s="37" t="str">
        <f>B50</f>
        <v>UGE 7</v>
      </c>
      <c r="F50" s="35"/>
      <c r="G50" s="36"/>
      <c r="H50" s="35" t="str">
        <f>B50</f>
        <v>UGE 7</v>
      </c>
      <c r="I50" s="35"/>
      <c r="J50" s="36"/>
      <c r="K50" s="35" t="str">
        <f>B50</f>
        <v>UGE 7</v>
      </c>
      <c r="L50" s="35"/>
      <c r="M50" s="36"/>
      <c r="N50" s="35" t="str">
        <f>B50</f>
        <v>UGE 7</v>
      </c>
      <c r="O50" s="35"/>
      <c r="P50" s="38"/>
    </row>
    <row r="51" spans="1:16" ht="12.75">
      <c r="A51" s="40"/>
      <c r="B51" s="41" t="s">
        <v>7</v>
      </c>
      <c r="C51" s="42"/>
      <c r="D51" s="42"/>
      <c r="E51" s="43" t="s">
        <v>9</v>
      </c>
      <c r="F51" s="42"/>
      <c r="G51" s="42"/>
      <c r="H51" s="43" t="s">
        <v>4</v>
      </c>
      <c r="I51" s="42"/>
      <c r="J51" s="42"/>
      <c r="K51" s="43" t="s">
        <v>22</v>
      </c>
      <c r="L51" s="42"/>
      <c r="M51" s="42"/>
      <c r="N51" s="43" t="s">
        <v>11</v>
      </c>
      <c r="O51" s="42"/>
      <c r="P51" s="44"/>
    </row>
    <row r="52" spans="1:16" ht="13.5" thickBot="1">
      <c r="A52" s="45" t="s">
        <v>23</v>
      </c>
      <c r="B52" s="46" t="s">
        <v>24</v>
      </c>
      <c r="C52" s="47" t="s">
        <v>25</v>
      </c>
      <c r="D52" s="48" t="s">
        <v>26</v>
      </c>
      <c r="E52" s="47" t="s">
        <v>24</v>
      </c>
      <c r="F52" s="47" t="s">
        <v>25</v>
      </c>
      <c r="G52" s="48" t="s">
        <v>26</v>
      </c>
      <c r="H52" s="47" t="s">
        <v>24</v>
      </c>
      <c r="I52" s="47" t="s">
        <v>25</v>
      </c>
      <c r="J52" s="48" t="s">
        <v>26</v>
      </c>
      <c r="K52" s="47" t="s">
        <v>24</v>
      </c>
      <c r="L52" s="47" t="s">
        <v>25</v>
      </c>
      <c r="M52" s="48" t="s">
        <v>26</v>
      </c>
      <c r="N52" s="47" t="s">
        <v>24</v>
      </c>
      <c r="O52" s="47" t="s">
        <v>25</v>
      </c>
      <c r="P52" s="49" t="s">
        <v>26</v>
      </c>
    </row>
    <row r="53" spans="1:16" ht="12.75">
      <c r="A53" s="40" t="s">
        <v>27</v>
      </c>
      <c r="B53" s="50">
        <f>C53/D53*100</f>
        <v>3.743088423939487</v>
      </c>
      <c r="C53" s="51">
        <v>114.35135135135133</v>
      </c>
      <c r="D53" s="52">
        <v>3055</v>
      </c>
      <c r="E53" s="50">
        <f>F53/G53*100</f>
        <v>5.311004784688995</v>
      </c>
      <c r="F53" s="51">
        <v>111</v>
      </c>
      <c r="G53" s="52">
        <v>2090</v>
      </c>
      <c r="H53" s="50">
        <f>I53/J53*100</f>
        <v>2.301550023485204</v>
      </c>
      <c r="I53" s="51">
        <v>49</v>
      </c>
      <c r="J53" s="52">
        <v>2129</v>
      </c>
      <c r="K53" s="50">
        <f>L53/M53*100</f>
        <v>1.710526315789474</v>
      </c>
      <c r="L53" s="51">
        <v>91</v>
      </c>
      <c r="M53" s="53">
        <v>5320</v>
      </c>
      <c r="N53" s="50">
        <f>O53/P53*100</f>
        <v>2.900995325959595</v>
      </c>
      <c r="O53" s="51">
        <f>L53+I53+F53+C53</f>
        <v>365.35135135135135</v>
      </c>
      <c r="P53" s="54">
        <f>M53+J53+G53+D53</f>
        <v>12594</v>
      </c>
    </row>
    <row r="54" spans="1:16" ht="12.75">
      <c r="A54" s="40" t="s">
        <v>28</v>
      </c>
      <c r="B54" s="50">
        <f aca="true" t="shared" si="4" ref="B54:B66">C54/D54*100</f>
        <v>1.5141752577319587</v>
      </c>
      <c r="C54" s="51">
        <v>47</v>
      </c>
      <c r="D54" s="52">
        <v>3104</v>
      </c>
      <c r="E54" s="50">
        <f aca="true" t="shared" si="5" ref="E54:E66">F54/G54*100</f>
        <v>4.6875</v>
      </c>
      <c r="F54" s="51">
        <v>57</v>
      </c>
      <c r="G54" s="52">
        <v>1216</v>
      </c>
      <c r="H54" s="50">
        <f>I54/J54*100</f>
        <v>1.3120899718837862</v>
      </c>
      <c r="I54" s="51">
        <v>14</v>
      </c>
      <c r="J54" s="52">
        <v>1067</v>
      </c>
      <c r="K54" s="50">
        <f aca="true" t="shared" si="6" ref="K54:K66">L54/M54*100</f>
        <v>0.21621621621621623</v>
      </c>
      <c r="L54" s="51">
        <v>2</v>
      </c>
      <c r="M54" s="52">
        <v>925</v>
      </c>
      <c r="N54" s="50">
        <f aca="true" t="shared" si="7" ref="N54:N67">O54/P54*100</f>
        <v>1.9011406844106464</v>
      </c>
      <c r="O54" s="51">
        <f>L54+I54+F54+C54</f>
        <v>120</v>
      </c>
      <c r="P54" s="54">
        <f>M54+J54+G54+D54</f>
        <v>6312</v>
      </c>
    </row>
    <row r="55" spans="1:16" ht="12.75">
      <c r="A55" s="40" t="s">
        <v>29</v>
      </c>
      <c r="B55" s="50">
        <f t="shared" si="4"/>
        <v>2.320591643822228</v>
      </c>
      <c r="C55" s="51">
        <v>134.75675675675677</v>
      </c>
      <c r="D55" s="52">
        <v>5807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2.320591643822228</v>
      </c>
      <c r="O55" s="51">
        <f>F55+C55</f>
        <v>134.75675675675677</v>
      </c>
      <c r="P55" s="54">
        <f>G55+D55</f>
        <v>5807</v>
      </c>
    </row>
    <row r="56" spans="1:16" ht="12.75">
      <c r="A56" s="40" t="s">
        <v>30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0.3191489361702127</v>
      </c>
      <c r="L56">
        <v>6</v>
      </c>
      <c r="M56" s="52">
        <v>1880</v>
      </c>
      <c r="N56" s="50">
        <f t="shared" si="7"/>
        <v>0.3191489361702127</v>
      </c>
      <c r="O56" s="51">
        <f>L56+F56+C56</f>
        <v>6</v>
      </c>
      <c r="P56" s="54">
        <f>M56+G56+D56</f>
        <v>1880</v>
      </c>
    </row>
    <row r="57" spans="1:16" ht="12.75">
      <c r="A57" s="40" t="s">
        <v>31</v>
      </c>
      <c r="B57" s="50"/>
      <c r="C57" s="51"/>
      <c r="D57" s="52"/>
      <c r="E57" s="50">
        <f t="shared" si="5"/>
        <v>4.731182795698925</v>
      </c>
      <c r="F57" s="51">
        <v>22</v>
      </c>
      <c r="G57" s="52">
        <v>465</v>
      </c>
      <c r="H57" s="50">
        <f>I57/J57*100</f>
        <v>0.9584664536741214</v>
      </c>
      <c r="I57" s="51">
        <v>6</v>
      </c>
      <c r="J57" s="52">
        <v>626</v>
      </c>
      <c r="K57" s="50">
        <f t="shared" si="6"/>
        <v>0.08976660682226212</v>
      </c>
      <c r="L57" s="51">
        <v>1</v>
      </c>
      <c r="M57" s="52">
        <v>1114</v>
      </c>
      <c r="N57" s="50">
        <f t="shared" si="7"/>
        <v>1.3151927437641724</v>
      </c>
      <c r="O57" s="51">
        <f aca="true" t="shared" si="8" ref="O57:P67">L57+I57+F57+C57</f>
        <v>29</v>
      </c>
      <c r="P57" s="54">
        <f t="shared" si="8"/>
        <v>2205</v>
      </c>
    </row>
    <row r="58" spans="1:16" ht="12.75">
      <c r="A58" s="40" t="s">
        <v>32</v>
      </c>
      <c r="B58" s="50">
        <f t="shared" si="4"/>
        <v>2.4390243902439024</v>
      </c>
      <c r="C58" s="51">
        <v>10</v>
      </c>
      <c r="D58" s="52">
        <v>410</v>
      </c>
      <c r="E58" s="50"/>
      <c r="F58" s="51"/>
      <c r="G58" s="52"/>
      <c r="H58" s="50">
        <f>I58/J58*100</f>
        <v>4</v>
      </c>
      <c r="I58" s="51">
        <v>3</v>
      </c>
      <c r="J58" s="52">
        <v>75</v>
      </c>
      <c r="K58" s="50">
        <f t="shared" si="6"/>
        <v>1.4634146341463417</v>
      </c>
      <c r="L58" s="51">
        <v>3</v>
      </c>
      <c r="M58" s="52">
        <v>205</v>
      </c>
      <c r="N58" s="50">
        <f t="shared" si="7"/>
        <v>2.318840579710145</v>
      </c>
      <c r="O58" s="51">
        <f t="shared" si="8"/>
        <v>16</v>
      </c>
      <c r="P58" s="54">
        <f t="shared" si="8"/>
        <v>690</v>
      </c>
    </row>
    <row r="59" spans="1:16" ht="12.75">
      <c r="A59" s="40" t="s">
        <v>33</v>
      </c>
      <c r="B59" s="50">
        <f t="shared" si="4"/>
        <v>2.2529823178121386</v>
      </c>
      <c r="C59" s="51">
        <v>83.40540540540538</v>
      </c>
      <c r="D59" s="52">
        <v>3702</v>
      </c>
      <c r="E59" s="50">
        <f t="shared" si="5"/>
        <v>5.620608899297424</v>
      </c>
      <c r="F59" s="51">
        <v>48</v>
      </c>
      <c r="G59" s="52">
        <v>854</v>
      </c>
      <c r="H59" s="50">
        <f>I59/J59*100</f>
        <v>2.413273001508296</v>
      </c>
      <c r="I59" s="51">
        <v>16</v>
      </c>
      <c r="J59" s="52">
        <v>663</v>
      </c>
      <c r="K59" s="50">
        <f t="shared" si="6"/>
        <v>0.5263157894736842</v>
      </c>
      <c r="L59" s="51">
        <v>10</v>
      </c>
      <c r="M59" s="52">
        <v>1900</v>
      </c>
      <c r="N59" s="50">
        <f t="shared" si="7"/>
        <v>2.2110606181402632</v>
      </c>
      <c r="O59" s="51">
        <f t="shared" si="8"/>
        <v>157.40540540540536</v>
      </c>
      <c r="P59" s="54">
        <f t="shared" si="8"/>
        <v>7119</v>
      </c>
    </row>
    <row r="60" spans="1:16" ht="12.75">
      <c r="A60" s="40" t="s">
        <v>34</v>
      </c>
      <c r="B60" s="50">
        <f t="shared" si="4"/>
        <v>2.6762388801053123</v>
      </c>
      <c r="C60" s="51">
        <v>106.59459459459458</v>
      </c>
      <c r="D60" s="52">
        <v>3983</v>
      </c>
      <c r="E60" s="50"/>
      <c r="F60" s="51"/>
      <c r="G60" s="52"/>
      <c r="H60" s="50"/>
      <c r="I60" s="51"/>
      <c r="J60" s="52"/>
      <c r="K60" s="50">
        <f t="shared" si="6"/>
        <v>0.11350737797956867</v>
      </c>
      <c r="L60" s="51">
        <v>1</v>
      </c>
      <c r="M60" s="52">
        <v>881</v>
      </c>
      <c r="N60" s="50">
        <f t="shared" si="7"/>
        <v>2.212059921763869</v>
      </c>
      <c r="O60" s="51">
        <f t="shared" si="8"/>
        <v>107.59459459459458</v>
      </c>
      <c r="P60" s="54">
        <f t="shared" si="8"/>
        <v>4864</v>
      </c>
    </row>
    <row r="61" spans="1:16" ht="12.75">
      <c r="A61" s="40" t="s">
        <v>35</v>
      </c>
      <c r="B61" s="50">
        <f t="shared" si="4"/>
        <v>1.3345747982619491</v>
      </c>
      <c r="C61" s="51">
        <v>43</v>
      </c>
      <c r="D61" s="52">
        <v>3222</v>
      </c>
      <c r="E61" s="50">
        <f t="shared" si="5"/>
        <v>5.532359081419624</v>
      </c>
      <c r="F61" s="51">
        <v>53</v>
      </c>
      <c r="G61" s="52">
        <v>958</v>
      </c>
      <c r="H61" s="50">
        <f>I61/J61*100</f>
        <v>0.7334963325183375</v>
      </c>
      <c r="I61" s="51">
        <v>3</v>
      </c>
      <c r="J61" s="52">
        <v>409</v>
      </c>
      <c r="K61" s="50">
        <f t="shared" si="6"/>
        <v>0.17211703958691912</v>
      </c>
      <c r="L61" s="51">
        <v>2</v>
      </c>
      <c r="M61" s="52">
        <v>1162</v>
      </c>
      <c r="N61" s="50">
        <f t="shared" si="7"/>
        <v>1.7562163102069206</v>
      </c>
      <c r="O61" s="51">
        <f t="shared" si="8"/>
        <v>101</v>
      </c>
      <c r="P61" s="54">
        <f t="shared" si="8"/>
        <v>5751</v>
      </c>
    </row>
    <row r="62" spans="1:16" ht="12.75">
      <c r="A62" s="40" t="s">
        <v>36</v>
      </c>
      <c r="B62" s="50"/>
      <c r="C62" s="51"/>
      <c r="D62" s="52"/>
      <c r="E62" s="50">
        <f t="shared" si="5"/>
        <v>1.5625</v>
      </c>
      <c r="F62" s="51">
        <v>8</v>
      </c>
      <c r="G62" s="52">
        <v>512</v>
      </c>
      <c r="H62" s="50">
        <f>I62/J62*100</f>
        <v>1.1764705882352942</v>
      </c>
      <c r="I62" s="51">
        <v>5</v>
      </c>
      <c r="J62" s="52">
        <v>425</v>
      </c>
      <c r="K62" s="50">
        <f t="shared" si="6"/>
        <v>0.46760187040748163</v>
      </c>
      <c r="L62" s="51">
        <v>7</v>
      </c>
      <c r="M62" s="52">
        <v>1497</v>
      </c>
      <c r="N62" s="50">
        <f t="shared" si="7"/>
        <v>0.8216926869350863</v>
      </c>
      <c r="O62" s="51">
        <f t="shared" si="8"/>
        <v>20</v>
      </c>
      <c r="P62" s="54">
        <f t="shared" si="8"/>
        <v>2434</v>
      </c>
    </row>
    <row r="63" spans="1:16" ht="12.75">
      <c r="A63" s="40" t="s">
        <v>37</v>
      </c>
      <c r="B63" s="50">
        <f t="shared" si="4"/>
        <v>2.367059611356333</v>
      </c>
      <c r="C63" s="51">
        <v>156.67567567567568</v>
      </c>
      <c r="D63" s="52">
        <v>6619</v>
      </c>
      <c r="E63" s="50">
        <f t="shared" si="5"/>
        <v>2.1739130434782608</v>
      </c>
      <c r="F63" s="51">
        <v>12</v>
      </c>
      <c r="G63" s="52">
        <v>552</v>
      </c>
      <c r="H63" s="50"/>
      <c r="I63" s="51"/>
      <c r="J63" s="52"/>
      <c r="K63" s="50">
        <f t="shared" si="6"/>
        <v>0.1422475106685633</v>
      </c>
      <c r="L63" s="51">
        <v>3</v>
      </c>
      <c r="M63" s="52">
        <v>2109</v>
      </c>
      <c r="N63" s="50">
        <f t="shared" si="7"/>
        <v>1.8499534016775394</v>
      </c>
      <c r="O63" s="51">
        <f t="shared" si="8"/>
        <v>171.67567567567568</v>
      </c>
      <c r="P63" s="54">
        <f t="shared" si="8"/>
        <v>9280</v>
      </c>
    </row>
    <row r="64" spans="1:16" ht="12.75">
      <c r="A64" s="40" t="s">
        <v>38</v>
      </c>
      <c r="B64" s="50">
        <f t="shared" si="4"/>
        <v>1.7593108975110017</v>
      </c>
      <c r="C64" s="51">
        <v>101.45945945945947</v>
      </c>
      <c r="D64" s="52">
        <v>5767</v>
      </c>
      <c r="E64" s="50">
        <f t="shared" si="5"/>
        <v>1.1811023622047243</v>
      </c>
      <c r="F64" s="51">
        <v>9</v>
      </c>
      <c r="G64" s="52">
        <v>762</v>
      </c>
      <c r="H64" s="50">
        <f>I64/J64*100</f>
        <v>0.6884681583476765</v>
      </c>
      <c r="I64" s="51">
        <v>4</v>
      </c>
      <c r="J64" s="52">
        <v>581</v>
      </c>
      <c r="K64" s="50">
        <f t="shared" si="6"/>
        <v>0.544959128065395</v>
      </c>
      <c r="L64" s="51">
        <v>14</v>
      </c>
      <c r="M64" s="52">
        <v>2569</v>
      </c>
      <c r="N64" s="50">
        <f t="shared" si="7"/>
        <v>1.3271976388000772</v>
      </c>
      <c r="O64" s="51">
        <f t="shared" si="8"/>
        <v>128.45945945945948</v>
      </c>
      <c r="P64" s="54">
        <f t="shared" si="8"/>
        <v>9679</v>
      </c>
    </row>
    <row r="65" spans="1:16" ht="12.75">
      <c r="A65" s="40" t="s">
        <v>39</v>
      </c>
      <c r="B65" s="50">
        <f t="shared" si="4"/>
        <v>1.8588064965918643</v>
      </c>
      <c r="C65" s="51">
        <v>103.4054054054054</v>
      </c>
      <c r="D65" s="52">
        <v>5563</v>
      </c>
      <c r="E65" s="50">
        <f t="shared" si="5"/>
        <v>2.4077046548956664</v>
      </c>
      <c r="F65" s="51">
        <v>15</v>
      </c>
      <c r="G65" s="52">
        <v>623</v>
      </c>
      <c r="H65" s="50">
        <f>I65/J65*100</f>
        <v>0.2352941176470588</v>
      </c>
      <c r="I65" s="51">
        <v>1</v>
      </c>
      <c r="J65" s="52">
        <v>425</v>
      </c>
      <c r="K65" s="50">
        <f t="shared" si="6"/>
        <v>1.5759312320916905</v>
      </c>
      <c r="L65" s="51">
        <v>11</v>
      </c>
      <c r="M65" s="52">
        <v>698</v>
      </c>
      <c r="N65" s="50">
        <f t="shared" si="7"/>
        <v>1.7841757477822604</v>
      </c>
      <c r="O65" s="51">
        <f t="shared" si="8"/>
        <v>130.40540540540542</v>
      </c>
      <c r="P65" s="54">
        <f t="shared" si="8"/>
        <v>7309</v>
      </c>
    </row>
    <row r="66" spans="1:16" s="39" customFormat="1" ht="13.5" thickBot="1">
      <c r="A66" s="45" t="s">
        <v>40</v>
      </c>
      <c r="B66" s="50">
        <f t="shared" si="4"/>
        <v>2.888750250662864</v>
      </c>
      <c r="C66" s="51">
        <v>140.16216216216216</v>
      </c>
      <c r="D66" s="52">
        <v>4852</v>
      </c>
      <c r="E66" s="50">
        <f t="shared" si="5"/>
        <v>6.242905788876277</v>
      </c>
      <c r="F66" s="51">
        <v>55</v>
      </c>
      <c r="G66" s="52">
        <v>881</v>
      </c>
      <c r="H66" s="50">
        <f>I66/J66*100</f>
        <v>2.3222060957910013</v>
      </c>
      <c r="I66" s="51">
        <v>16</v>
      </c>
      <c r="J66" s="52">
        <v>689</v>
      </c>
      <c r="K66" s="50">
        <f t="shared" si="6"/>
        <v>1.1560693641618496</v>
      </c>
      <c r="L66" s="51">
        <v>26</v>
      </c>
      <c r="M66" s="52">
        <v>2249</v>
      </c>
      <c r="N66" s="50">
        <f t="shared" si="7"/>
        <v>2.7351189270229748</v>
      </c>
      <c r="O66" s="51">
        <f t="shared" si="8"/>
        <v>237.16216216216216</v>
      </c>
      <c r="P66" s="54">
        <f t="shared" si="8"/>
        <v>8671</v>
      </c>
    </row>
    <row r="67" spans="1:16" ht="13.5" thickBot="1">
      <c r="A67" s="55" t="s">
        <v>41</v>
      </c>
      <c r="B67" s="56">
        <f>C67/D67*100</f>
        <v>2.2585079654778464</v>
      </c>
      <c r="C67" s="57">
        <f>SUM(C53:C66)</f>
        <v>1040.8108108108108</v>
      </c>
      <c r="D67" s="58">
        <f>SUM(D53:D66)</f>
        <v>46084</v>
      </c>
      <c r="E67" s="59">
        <f>F67/G67*100</f>
        <v>4.375631100639516</v>
      </c>
      <c r="F67" s="57">
        <f>SUM(F53:F66)</f>
        <v>390</v>
      </c>
      <c r="G67" s="57">
        <f>SUM(G53:G66)</f>
        <v>8913</v>
      </c>
      <c r="H67" s="59">
        <f>I67/J67*100</f>
        <v>1.6504443504020312</v>
      </c>
      <c r="I67" s="57">
        <f>SUM(I53:I66)</f>
        <v>117</v>
      </c>
      <c r="J67" s="57">
        <f>SUM(J53:J66)</f>
        <v>7089</v>
      </c>
      <c r="K67" s="60">
        <f>L67/M67*100</f>
        <v>0.7863521258163402</v>
      </c>
      <c r="L67" s="57">
        <f>SUM(L53:L66)</f>
        <v>177</v>
      </c>
      <c r="M67" s="58">
        <f>SUM(M53:M66)</f>
        <v>22509</v>
      </c>
      <c r="N67" s="59">
        <f t="shared" si="7"/>
        <v>2.038903966913897</v>
      </c>
      <c r="O67" s="57">
        <f t="shared" si="8"/>
        <v>1724.8108108108108</v>
      </c>
      <c r="P67" s="61">
        <f t="shared" si="8"/>
        <v>84595</v>
      </c>
    </row>
    <row r="68" ht="12.75">
      <c r="A68" t="s">
        <v>42</v>
      </c>
    </row>
    <row r="69" ht="12.75">
      <c r="A69" t="s">
        <v>43</v>
      </c>
    </row>
    <row r="70" ht="12.75">
      <c r="A70" s="63" t="s">
        <v>44</v>
      </c>
    </row>
    <row r="71" ht="12.75"/>
    <row r="72" ht="12.75">
      <c r="A72" t="s">
        <v>16</v>
      </c>
    </row>
    <row r="73" ht="12.75">
      <c r="A73" t="s">
        <v>65</v>
      </c>
    </row>
    <row r="74" ht="12.75">
      <c r="A74" t="s">
        <v>66</v>
      </c>
    </row>
    <row r="77" ht="13.5" thickBot="1"/>
    <row r="78" spans="1:4" ht="12.75">
      <c r="A78" s="34">
        <v>2007</v>
      </c>
      <c r="B78" s="64" t="s">
        <v>68</v>
      </c>
      <c r="C78" s="35"/>
      <c r="D78" s="38"/>
    </row>
    <row r="79" spans="1:4" ht="12.75">
      <c r="A79" s="41"/>
      <c r="B79" s="43" t="s">
        <v>45</v>
      </c>
      <c r="C79" s="42"/>
      <c r="D79" s="44"/>
    </row>
    <row r="80" spans="1:4" ht="13.5" thickBot="1">
      <c r="A80" s="65" t="s">
        <v>46</v>
      </c>
      <c r="B80" s="47" t="s">
        <v>24</v>
      </c>
      <c r="C80" s="47" t="s">
        <v>25</v>
      </c>
      <c r="D80" s="49" t="s">
        <v>26</v>
      </c>
    </row>
    <row r="81" spans="1:6" ht="12.75">
      <c r="A81" s="66" t="s">
        <v>47</v>
      </c>
      <c r="B81" s="50">
        <f aca="true" t="shared" si="9" ref="B81:B86">C81/D81*100</f>
        <v>10.62674094707521</v>
      </c>
      <c r="C81" s="51">
        <v>763</v>
      </c>
      <c r="D81" s="54">
        <v>7180</v>
      </c>
      <c r="E81" s="67"/>
      <c r="F81" s="67"/>
    </row>
    <row r="82" spans="1:6" ht="12.75">
      <c r="A82" s="66" t="s">
        <v>48</v>
      </c>
      <c r="B82" s="50">
        <f t="shared" si="9"/>
        <v>10.002886836027713</v>
      </c>
      <c r="C82" s="51">
        <v>693</v>
      </c>
      <c r="D82" s="54">
        <v>6928</v>
      </c>
      <c r="E82" s="67"/>
      <c r="F82" s="67"/>
    </row>
    <row r="83" spans="1:6" ht="12.75">
      <c r="A83" s="66" t="s">
        <v>49</v>
      </c>
      <c r="B83" s="50">
        <f t="shared" si="9"/>
        <v>9.840578047941277</v>
      </c>
      <c r="C83" s="51">
        <v>858</v>
      </c>
      <c r="D83" s="54">
        <v>8719</v>
      </c>
      <c r="E83" s="67"/>
      <c r="F83" s="67"/>
    </row>
    <row r="84" spans="1:6" ht="12.75">
      <c r="A84" s="66" t="s">
        <v>50</v>
      </c>
      <c r="B84" s="50">
        <f t="shared" si="9"/>
        <v>8.577405857740587</v>
      </c>
      <c r="C84" s="51">
        <v>738</v>
      </c>
      <c r="D84" s="54">
        <v>8604</v>
      </c>
      <c r="E84" s="67"/>
      <c r="F84" s="67"/>
    </row>
    <row r="85" spans="1:6" ht="13.5" thickBot="1">
      <c r="A85" s="66" t="s">
        <v>51</v>
      </c>
      <c r="B85" s="50">
        <f t="shared" si="9"/>
        <v>13.220712449504223</v>
      </c>
      <c r="C85" s="51">
        <v>720</v>
      </c>
      <c r="D85" s="54">
        <v>5446</v>
      </c>
      <c r="E85" s="67"/>
      <c r="F85" s="67"/>
    </row>
    <row r="86" spans="1:10" ht="13.5" thickBot="1">
      <c r="A86" s="68" t="s">
        <v>41</v>
      </c>
      <c r="B86" s="59">
        <f t="shared" si="9"/>
        <v>10.228597770968355</v>
      </c>
      <c r="C86" s="57">
        <f>SUM(C81:C85)</f>
        <v>3772</v>
      </c>
      <c r="D86" s="61">
        <f>SUM(D81:D85)</f>
        <v>36877</v>
      </c>
      <c r="E86" s="67"/>
      <c r="F86" s="67"/>
      <c r="G86" s="67"/>
      <c r="J86" s="67"/>
    </row>
    <row r="87" spans="1:8" ht="12.75">
      <c r="A87" t="s">
        <v>52</v>
      </c>
      <c r="H87" s="67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/>
  <dimension ref="A1:P87"/>
  <sheetViews>
    <sheetView workbookViewId="0" topLeftCell="A1">
      <selection activeCell="G79" sqref="G79"/>
    </sheetView>
  </sheetViews>
  <sheetFormatPr defaultColWidth="9.140625" defaultRowHeight="12.75"/>
  <cols>
    <col min="1" max="1" width="22.710937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69</v>
      </c>
      <c r="B1" s="2"/>
      <c r="C1" s="2"/>
      <c r="D1" s="3"/>
    </row>
    <row r="2" spans="1:4" ht="15.75">
      <c r="A2" s="5" t="s">
        <v>1</v>
      </c>
      <c r="B2" s="6"/>
      <c r="C2" s="6"/>
      <c r="D2" s="7"/>
    </row>
    <row r="3" spans="1:4" ht="12.75">
      <c r="A3" s="8" t="s">
        <v>2</v>
      </c>
      <c r="B3" s="9"/>
      <c r="C3" s="10"/>
      <c r="D3" s="11"/>
    </row>
    <row r="4" spans="1:4" ht="12.75">
      <c r="A4" s="12"/>
      <c r="B4" s="10">
        <v>2006</v>
      </c>
      <c r="C4" s="10">
        <v>2007</v>
      </c>
      <c r="D4" s="13" t="s">
        <v>3</v>
      </c>
    </row>
    <row r="5" spans="1:4" ht="12.75">
      <c r="A5" s="12" t="s">
        <v>4</v>
      </c>
      <c r="B5" s="14">
        <f aca="true" t="shared" si="0" ref="B5:C12">B16/B27*100</f>
        <v>3.5932297447280797</v>
      </c>
      <c r="C5" s="14">
        <f t="shared" si="0"/>
        <v>1.7382702091577162</v>
      </c>
      <c r="D5" s="15">
        <f aca="true" t="shared" si="1" ref="D5:D12">C5-B5</f>
        <v>-1.8549595355703634</v>
      </c>
    </row>
    <row r="6" spans="1:4" ht="12.75">
      <c r="A6" s="12" t="s">
        <v>5</v>
      </c>
      <c r="B6" s="14">
        <f t="shared" si="0"/>
        <v>1.8847487001733103</v>
      </c>
      <c r="C6" s="14">
        <f t="shared" si="0"/>
        <v>0.6629588431590656</v>
      </c>
      <c r="D6" s="15">
        <f t="shared" si="1"/>
        <v>-1.2217898570142447</v>
      </c>
    </row>
    <row r="7" spans="1:4" ht="12.75">
      <c r="A7" s="12" t="s">
        <v>6</v>
      </c>
      <c r="B7" s="14">
        <f t="shared" si="0"/>
        <v>16.74005779551397</v>
      </c>
      <c r="C7" s="14">
        <f t="shared" si="0"/>
        <v>11.811719772253069</v>
      </c>
      <c r="D7" s="15">
        <f t="shared" si="1"/>
        <v>-4.928338023260901</v>
      </c>
    </row>
    <row r="8" spans="1:4" ht="12.75">
      <c r="A8" s="12" t="s">
        <v>7</v>
      </c>
      <c r="B8" s="14">
        <f t="shared" si="0"/>
        <v>3.7553804246116735</v>
      </c>
      <c r="C8" s="14">
        <f t="shared" si="0"/>
        <v>2.5234664920323073</v>
      </c>
      <c r="D8" s="15">
        <f t="shared" si="1"/>
        <v>-1.2319139325793662</v>
      </c>
    </row>
    <row r="9" spans="1:4" ht="12.75">
      <c r="A9" s="12" t="s">
        <v>8</v>
      </c>
      <c r="B9" s="14">
        <f t="shared" si="0"/>
        <v>13.044472390533898</v>
      </c>
      <c r="C9" s="14">
        <f t="shared" si="0"/>
        <v>9.813953488372093</v>
      </c>
      <c r="D9" s="15">
        <f t="shared" si="1"/>
        <v>-3.230518902161805</v>
      </c>
    </row>
    <row r="10" spans="1:4" ht="12.75">
      <c r="A10" s="12" t="s">
        <v>9</v>
      </c>
      <c r="B10" s="14">
        <f t="shared" si="0"/>
        <v>5.844225991141839</v>
      </c>
      <c r="C10" s="14">
        <f t="shared" si="0"/>
        <v>4.208982171067479</v>
      </c>
      <c r="D10" s="15">
        <f t="shared" si="1"/>
        <v>-1.6352438200743595</v>
      </c>
    </row>
    <row r="11" spans="1:4" ht="12.75">
      <c r="A11" s="12" t="s">
        <v>10</v>
      </c>
      <c r="B11" s="14">
        <f t="shared" si="0"/>
        <v>3.5999999999999996</v>
      </c>
      <c r="C11" s="14">
        <v>2.1</v>
      </c>
      <c r="D11" s="15">
        <f t="shared" si="1"/>
        <v>-1.4999999999999996</v>
      </c>
    </row>
    <row r="12" spans="1:4" ht="12.75">
      <c r="A12" s="8" t="s">
        <v>11</v>
      </c>
      <c r="B12" s="16">
        <f t="shared" si="0"/>
        <v>7.1417964689607745</v>
      </c>
      <c r="C12" s="17">
        <f>C23/C34*100</f>
        <v>4.884708737864077</v>
      </c>
      <c r="D12" s="18">
        <f t="shared" si="1"/>
        <v>-2.2570877310966972</v>
      </c>
    </row>
    <row r="13" spans="1:4" ht="12.75">
      <c r="A13" s="19"/>
      <c r="B13" s="6"/>
      <c r="C13" s="6"/>
      <c r="D13" s="7"/>
    </row>
    <row r="14" spans="1:4" ht="12.75">
      <c r="A14" s="8" t="s">
        <v>12</v>
      </c>
      <c r="B14" s="10"/>
      <c r="C14" s="10"/>
      <c r="D14" s="11"/>
    </row>
    <row r="15" spans="1:4" ht="12.75">
      <c r="A15" s="12"/>
      <c r="B15" s="10">
        <f>B4</f>
        <v>2006</v>
      </c>
      <c r="C15" s="10">
        <f>C4</f>
        <v>2007</v>
      </c>
      <c r="D15" s="13" t="s">
        <v>3</v>
      </c>
    </row>
    <row r="16" spans="1:4" ht="12.75">
      <c r="A16" s="12" t="s">
        <v>4</v>
      </c>
      <c r="B16" s="20">
        <v>259</v>
      </c>
      <c r="C16" s="21">
        <v>123</v>
      </c>
      <c r="D16" s="22">
        <f>C16-B16</f>
        <v>-136</v>
      </c>
    </row>
    <row r="17" spans="1:4" ht="12.75">
      <c r="A17" s="12" t="s">
        <v>5</v>
      </c>
      <c r="B17" s="20">
        <v>435</v>
      </c>
      <c r="C17" s="21">
        <v>149</v>
      </c>
      <c r="D17" s="22">
        <f aca="true" t="shared" si="2" ref="D17:D23">C17-B17</f>
        <v>-286</v>
      </c>
    </row>
    <row r="18" spans="1:10" ht="12.75">
      <c r="A18" s="12" t="s">
        <v>6</v>
      </c>
      <c r="B18" s="20">
        <v>4866</v>
      </c>
      <c r="C18" s="21">
        <v>3340</v>
      </c>
      <c r="D18" s="22">
        <f t="shared" si="2"/>
        <v>-1526</v>
      </c>
      <c r="G18" s="21"/>
      <c r="I18" s="21"/>
      <c r="J18" s="20"/>
    </row>
    <row r="19" spans="1:9" ht="12.75">
      <c r="A19" s="12" t="s">
        <v>7</v>
      </c>
      <c r="B19" s="20">
        <v>1806</v>
      </c>
      <c r="C19" s="21">
        <v>1156</v>
      </c>
      <c r="D19" s="22">
        <f t="shared" si="2"/>
        <v>-650</v>
      </c>
      <c r="G19" s="21"/>
      <c r="I19" s="21"/>
    </row>
    <row r="20" spans="1:10" ht="12.75">
      <c r="A20" s="12" t="s">
        <v>8</v>
      </c>
      <c r="B20" s="20">
        <v>1141</v>
      </c>
      <c r="C20" s="21">
        <v>844</v>
      </c>
      <c r="D20" s="22">
        <f t="shared" si="2"/>
        <v>-297</v>
      </c>
      <c r="E20" s="21"/>
      <c r="F20" s="21"/>
      <c r="J20" s="20"/>
    </row>
    <row r="21" spans="1:6" ht="12.75">
      <c r="A21" s="12" t="s">
        <v>9</v>
      </c>
      <c r="B21" s="23">
        <v>541</v>
      </c>
      <c r="C21" s="24">
        <v>373</v>
      </c>
      <c r="D21" s="22">
        <f t="shared" si="2"/>
        <v>-168</v>
      </c>
      <c r="F21" s="21"/>
    </row>
    <row r="22" spans="1:4" ht="12.75">
      <c r="A22" s="12" t="s">
        <v>10</v>
      </c>
      <c r="B22" s="25">
        <v>90</v>
      </c>
      <c r="C22" s="26">
        <f>C11*C33/100</f>
        <v>52.5</v>
      </c>
      <c r="D22" s="22">
        <f t="shared" si="2"/>
        <v>-37.5</v>
      </c>
    </row>
    <row r="23" spans="1:9" ht="12.75">
      <c r="A23" s="8" t="s">
        <v>11</v>
      </c>
      <c r="B23" s="27">
        <f>SUM(B16:B22)</f>
        <v>9138</v>
      </c>
      <c r="C23" s="27">
        <f>SUM(C16:C22)</f>
        <v>6037.5</v>
      </c>
      <c r="D23" s="28">
        <f t="shared" si="2"/>
        <v>-3100.5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13</v>
      </c>
      <c r="B25" s="10"/>
      <c r="C25" s="10"/>
      <c r="D25" s="11"/>
    </row>
    <row r="26" spans="1:4" ht="12.75">
      <c r="A26" s="12"/>
      <c r="B26" s="10">
        <f>B4</f>
        <v>2006</v>
      </c>
      <c r="C26" s="10">
        <f>C4</f>
        <v>2007</v>
      </c>
      <c r="D26" s="13" t="s">
        <v>3</v>
      </c>
    </row>
    <row r="27" spans="1:9" ht="12.75">
      <c r="A27" s="12" t="s">
        <v>4</v>
      </c>
      <c r="B27" s="29">
        <v>7208</v>
      </c>
      <c r="C27" s="21">
        <v>7076</v>
      </c>
      <c r="D27" s="22">
        <f aca="true" t="shared" si="3" ref="D27:D34">C27-B27</f>
        <v>-132</v>
      </c>
      <c r="G27" s="21"/>
      <c r="I27" s="21"/>
    </row>
    <row r="28" spans="1:9" ht="12.75">
      <c r="A28" s="12" t="s">
        <v>5</v>
      </c>
      <c r="B28" s="29">
        <v>23080</v>
      </c>
      <c r="C28" s="21">
        <v>22475</v>
      </c>
      <c r="D28" s="22">
        <f t="shared" si="3"/>
        <v>-605</v>
      </c>
      <c r="G28" s="21"/>
      <c r="I28" s="21"/>
    </row>
    <row r="29" spans="1:10" ht="12.75">
      <c r="A29" s="12" t="s">
        <v>6</v>
      </c>
      <c r="B29" s="20">
        <v>29068</v>
      </c>
      <c r="C29" s="21">
        <v>28277</v>
      </c>
      <c r="D29" s="22">
        <f t="shared" si="3"/>
        <v>-791</v>
      </c>
      <c r="G29" s="21"/>
      <c r="I29" s="21"/>
      <c r="J29" s="29"/>
    </row>
    <row r="30" spans="1:9" ht="12.75">
      <c r="A30" s="12" t="s">
        <v>7</v>
      </c>
      <c r="B30" s="29">
        <v>48091</v>
      </c>
      <c r="C30" s="21">
        <v>45810</v>
      </c>
      <c r="D30" s="22">
        <f t="shared" si="3"/>
        <v>-2281</v>
      </c>
      <c r="G30" s="21"/>
      <c r="I30" s="21"/>
    </row>
    <row r="31" spans="1:10" ht="12.75">
      <c r="A31" s="12" t="s">
        <v>8</v>
      </c>
      <c r="B31" s="20">
        <v>8747</v>
      </c>
      <c r="C31" s="21">
        <v>8600</v>
      </c>
      <c r="D31" s="22">
        <f t="shared" si="3"/>
        <v>-147</v>
      </c>
      <c r="E31" s="21"/>
      <c r="F31" s="21"/>
      <c r="G31" s="21"/>
      <c r="I31" s="21"/>
      <c r="J31" s="29"/>
    </row>
    <row r="32" spans="1:9" ht="12.75">
      <c r="A32" s="12" t="s">
        <v>9</v>
      </c>
      <c r="B32" s="29">
        <v>9257</v>
      </c>
      <c r="C32" s="21">
        <v>8862</v>
      </c>
      <c r="D32" s="22">
        <f t="shared" si="3"/>
        <v>-395</v>
      </c>
      <c r="G32" s="21"/>
      <c r="I32" s="21"/>
    </row>
    <row r="33" spans="1:9" ht="12.75">
      <c r="A33" s="12" t="s">
        <v>10</v>
      </c>
      <c r="B33" s="29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11</v>
      </c>
      <c r="B34" s="27">
        <f>SUM(B27:B33)</f>
        <v>127951</v>
      </c>
      <c r="C34" s="27">
        <f>SUM(C27:C33)</f>
        <v>123600</v>
      </c>
      <c r="D34" s="28">
        <f t="shared" si="3"/>
        <v>-4351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14</v>
      </c>
    </row>
    <row r="37" ht="12.75">
      <c r="A37" s="32" t="s">
        <v>15</v>
      </c>
    </row>
    <row r="38" ht="12.75">
      <c r="A38" s="32"/>
    </row>
    <row r="39" ht="12.75">
      <c r="A39" s="32" t="s">
        <v>16</v>
      </c>
    </row>
    <row r="40" ht="12.75">
      <c r="A40" t="s">
        <v>70</v>
      </c>
    </row>
    <row r="41" ht="12.75">
      <c r="A41" s="32" t="s">
        <v>71</v>
      </c>
    </row>
    <row r="45" ht="12.75">
      <c r="A45" t="s">
        <v>18</v>
      </c>
    </row>
    <row r="46" ht="12.75">
      <c r="A46" t="s">
        <v>19</v>
      </c>
    </row>
    <row r="47" ht="12.75"/>
    <row r="48" spans="1:3" ht="12.75">
      <c r="A48" t="s">
        <v>72</v>
      </c>
      <c r="B48">
        <v>2007</v>
      </c>
      <c r="C48" t="s">
        <v>21</v>
      </c>
    </row>
    <row r="49" ht="13.5" thickBot="1"/>
    <row r="50" spans="1:16" s="39" customFormat="1" ht="12.75">
      <c r="A50" s="33">
        <v>2007</v>
      </c>
      <c r="B50" s="34" t="str">
        <f>A48</f>
        <v>UGE 9</v>
      </c>
      <c r="C50" s="35"/>
      <c r="D50" s="36"/>
      <c r="E50" s="37" t="str">
        <f>B50</f>
        <v>UGE 9</v>
      </c>
      <c r="F50" s="35"/>
      <c r="G50" s="36"/>
      <c r="H50" s="35" t="str">
        <f>B50</f>
        <v>UGE 9</v>
      </c>
      <c r="I50" s="35"/>
      <c r="J50" s="36"/>
      <c r="K50" s="35" t="str">
        <f>B50</f>
        <v>UGE 9</v>
      </c>
      <c r="L50" s="35"/>
      <c r="M50" s="36"/>
      <c r="N50" s="35" t="str">
        <f>B50</f>
        <v>UGE 9</v>
      </c>
      <c r="O50" s="35"/>
      <c r="P50" s="38"/>
    </row>
    <row r="51" spans="1:16" ht="12.75">
      <c r="A51" s="40"/>
      <c r="B51" s="41" t="s">
        <v>7</v>
      </c>
      <c r="C51" s="42"/>
      <c r="D51" s="42"/>
      <c r="E51" s="43" t="s">
        <v>9</v>
      </c>
      <c r="F51" s="42"/>
      <c r="G51" s="42"/>
      <c r="H51" s="43" t="s">
        <v>4</v>
      </c>
      <c r="I51" s="42"/>
      <c r="J51" s="42"/>
      <c r="K51" s="43" t="s">
        <v>22</v>
      </c>
      <c r="L51" s="42"/>
      <c r="M51" s="42"/>
      <c r="N51" s="43" t="s">
        <v>11</v>
      </c>
      <c r="O51" s="42"/>
      <c r="P51" s="44"/>
    </row>
    <row r="52" spans="1:16" ht="13.5" thickBot="1">
      <c r="A52" s="45" t="s">
        <v>23</v>
      </c>
      <c r="B52" s="46" t="s">
        <v>24</v>
      </c>
      <c r="C52" s="47" t="s">
        <v>25</v>
      </c>
      <c r="D52" s="48" t="s">
        <v>26</v>
      </c>
      <c r="E52" s="47" t="s">
        <v>24</v>
      </c>
      <c r="F52" s="47" t="s">
        <v>25</v>
      </c>
      <c r="G52" s="48" t="s">
        <v>26</v>
      </c>
      <c r="H52" s="47" t="s">
        <v>24</v>
      </c>
      <c r="I52" s="47" t="s">
        <v>25</v>
      </c>
      <c r="J52" s="48" t="s">
        <v>26</v>
      </c>
      <c r="K52" s="47" t="s">
        <v>24</v>
      </c>
      <c r="L52" s="47" t="s">
        <v>25</v>
      </c>
      <c r="M52" s="48" t="s">
        <v>26</v>
      </c>
      <c r="N52" s="47" t="s">
        <v>24</v>
      </c>
      <c r="O52" s="47" t="s">
        <v>25</v>
      </c>
      <c r="P52" s="49" t="s">
        <v>26</v>
      </c>
    </row>
    <row r="53" spans="1:16" ht="12.75">
      <c r="A53" s="40" t="s">
        <v>27</v>
      </c>
      <c r="B53" s="50">
        <f>C53/D53*100</f>
        <v>4.4839073666111435</v>
      </c>
      <c r="C53" s="51">
        <v>135.32432432432432</v>
      </c>
      <c r="D53" s="52">
        <v>3018</v>
      </c>
      <c r="E53" s="50">
        <f>F53/G53*100</f>
        <v>5.427473583093179</v>
      </c>
      <c r="F53" s="51">
        <v>113</v>
      </c>
      <c r="G53" s="52">
        <v>2082</v>
      </c>
      <c r="H53" s="50">
        <f>I53/J53*100</f>
        <v>2.358490566037736</v>
      </c>
      <c r="I53" s="51">
        <v>50</v>
      </c>
      <c r="J53" s="52">
        <v>2120</v>
      </c>
      <c r="K53" s="50">
        <f>L53/M53*100</f>
        <v>1.383099658961728</v>
      </c>
      <c r="L53" s="51">
        <v>73</v>
      </c>
      <c r="M53" s="53">
        <v>5278</v>
      </c>
      <c r="N53" s="50">
        <f>O53/P53*100</f>
        <v>2.9710699657891206</v>
      </c>
      <c r="O53" s="51">
        <f>L53+I53+F53+C53</f>
        <v>371.3243243243243</v>
      </c>
      <c r="P53" s="54">
        <f>M53+J53+G53+D53</f>
        <v>12498</v>
      </c>
    </row>
    <row r="54" spans="1:16" ht="12.75">
      <c r="A54" s="40" t="s">
        <v>28</v>
      </c>
      <c r="B54" s="50">
        <f aca="true" t="shared" si="4" ref="B54:B66">C54/D54*100</f>
        <v>1.685224990309736</v>
      </c>
      <c r="C54" s="51">
        <v>51.7027027027027</v>
      </c>
      <c r="D54" s="52">
        <v>3068</v>
      </c>
      <c r="E54" s="50">
        <f aca="true" t="shared" si="5" ref="E54:E66">F54/G54*100</f>
        <v>4.301075268817205</v>
      </c>
      <c r="F54" s="51">
        <v>52</v>
      </c>
      <c r="G54" s="52">
        <v>1209</v>
      </c>
      <c r="H54" s="50">
        <f>I54/J54*100</f>
        <v>1.4981273408239701</v>
      </c>
      <c r="I54" s="51">
        <v>16</v>
      </c>
      <c r="J54" s="52">
        <v>1068</v>
      </c>
      <c r="K54" s="50">
        <f aca="true" t="shared" si="6" ref="K54:K66">L54/M54*100</f>
        <v>0.10706638115631692</v>
      </c>
      <c r="L54" s="51">
        <v>1</v>
      </c>
      <c r="M54" s="52">
        <v>934</v>
      </c>
      <c r="N54" s="50">
        <f aca="true" t="shared" si="7" ref="N54:N67">O54/P54*100</f>
        <v>1.9223236614540964</v>
      </c>
      <c r="O54" s="51">
        <f>L54+I54+F54+C54</f>
        <v>120.70270270270271</v>
      </c>
      <c r="P54" s="54">
        <f>M54+J54+G54+D54</f>
        <v>6279</v>
      </c>
    </row>
    <row r="55" spans="1:16" ht="12.75">
      <c r="A55" s="40" t="s">
        <v>29</v>
      </c>
      <c r="B55" s="50">
        <f t="shared" si="4"/>
        <v>2.6019954096210594</v>
      </c>
      <c r="C55" s="51">
        <v>150.13513513513513</v>
      </c>
      <c r="D55" s="52">
        <v>5770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2.6019954096210594</v>
      </c>
      <c r="O55" s="51">
        <f>F55+C55</f>
        <v>150.13513513513513</v>
      </c>
      <c r="P55" s="54">
        <f>G55+D55</f>
        <v>5770</v>
      </c>
    </row>
    <row r="56" spans="1:16" ht="12.75">
      <c r="A56" s="40" t="s">
        <v>30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0.47745358090185674</v>
      </c>
      <c r="L56">
        <v>9</v>
      </c>
      <c r="M56" s="52">
        <v>1885</v>
      </c>
      <c r="N56" s="50">
        <f t="shared" si="7"/>
        <v>0.47745358090185674</v>
      </c>
      <c r="O56" s="51">
        <f>L56+F56+C56</f>
        <v>9</v>
      </c>
      <c r="P56" s="54">
        <f>M56+G56+D56</f>
        <v>1885</v>
      </c>
    </row>
    <row r="57" spans="1:16" ht="12.75">
      <c r="A57" s="40" t="s">
        <v>31</v>
      </c>
      <c r="B57" s="50"/>
      <c r="C57" s="51"/>
      <c r="D57" s="52"/>
      <c r="E57" s="50">
        <f t="shared" si="5"/>
        <v>4.094827586206897</v>
      </c>
      <c r="F57" s="51">
        <v>19</v>
      </c>
      <c r="G57" s="52">
        <v>464</v>
      </c>
      <c r="H57" s="50">
        <f>I57/J57*100</f>
        <v>1.4354066985645932</v>
      </c>
      <c r="I57" s="51">
        <v>9</v>
      </c>
      <c r="J57" s="52">
        <v>627</v>
      </c>
      <c r="K57" s="50">
        <f t="shared" si="6"/>
        <v>0.4444444444444444</v>
      </c>
      <c r="L57" s="51">
        <v>5</v>
      </c>
      <c r="M57" s="52">
        <v>1125</v>
      </c>
      <c r="N57" s="50">
        <f t="shared" si="7"/>
        <v>1.4891696750902528</v>
      </c>
      <c r="O57" s="51">
        <f aca="true" t="shared" si="8" ref="O57:P67">L57+I57+F57+C57</f>
        <v>33</v>
      </c>
      <c r="P57" s="54">
        <f t="shared" si="8"/>
        <v>2216</v>
      </c>
    </row>
    <row r="58" spans="1:16" ht="12.75">
      <c r="A58" s="40" t="s">
        <v>32</v>
      </c>
      <c r="B58" s="50">
        <f t="shared" si="4"/>
        <v>2.880685563612393</v>
      </c>
      <c r="C58" s="51">
        <v>11.81081081081081</v>
      </c>
      <c r="D58" s="52">
        <v>410</v>
      </c>
      <c r="E58" s="50"/>
      <c r="F58" s="51"/>
      <c r="G58" s="52"/>
      <c r="H58" s="50">
        <f>I58/J58*100</f>
        <v>4</v>
      </c>
      <c r="I58" s="51">
        <v>3</v>
      </c>
      <c r="J58" s="52">
        <v>75</v>
      </c>
      <c r="K58" s="50">
        <f t="shared" si="6"/>
        <v>0.975609756097561</v>
      </c>
      <c r="L58" s="51">
        <v>2</v>
      </c>
      <c r="M58" s="52">
        <v>205</v>
      </c>
      <c r="N58" s="50">
        <f t="shared" si="7"/>
        <v>2.436349392871132</v>
      </c>
      <c r="O58" s="51">
        <f t="shared" si="8"/>
        <v>16.81081081081081</v>
      </c>
      <c r="P58" s="54">
        <f t="shared" si="8"/>
        <v>690</v>
      </c>
    </row>
    <row r="59" spans="1:16" ht="12.75">
      <c r="A59" s="40" t="s">
        <v>33</v>
      </c>
      <c r="B59" s="50">
        <f t="shared" si="4"/>
        <v>2.5279780598929538</v>
      </c>
      <c r="C59" s="51">
        <v>92.67567567567568</v>
      </c>
      <c r="D59" s="52">
        <v>3666</v>
      </c>
      <c r="E59" s="50">
        <f t="shared" si="5"/>
        <v>4.142011834319527</v>
      </c>
      <c r="F59" s="51">
        <v>35</v>
      </c>
      <c r="G59" s="52">
        <v>845</v>
      </c>
      <c r="H59" s="50">
        <f>I59/J59*100</f>
        <v>2.2522522522522523</v>
      </c>
      <c r="I59" s="51">
        <v>15</v>
      </c>
      <c r="J59" s="52">
        <v>666</v>
      </c>
      <c r="K59" s="50">
        <f t="shared" si="6"/>
        <v>0.5230125523012552</v>
      </c>
      <c r="L59" s="51">
        <v>10</v>
      </c>
      <c r="M59" s="52">
        <v>1912</v>
      </c>
      <c r="N59" s="50">
        <f t="shared" si="7"/>
        <v>2.1536983449806133</v>
      </c>
      <c r="O59" s="51">
        <f t="shared" si="8"/>
        <v>152.67567567567568</v>
      </c>
      <c r="P59" s="54">
        <f t="shared" si="8"/>
        <v>7089</v>
      </c>
    </row>
    <row r="60" spans="1:16" ht="12.75">
      <c r="A60" s="40" t="s">
        <v>34</v>
      </c>
      <c r="B60" s="50">
        <f t="shared" si="4"/>
        <v>2.8219395866454695</v>
      </c>
      <c r="C60" s="51">
        <v>111.29729729729732</v>
      </c>
      <c r="D60" s="52">
        <v>3944</v>
      </c>
      <c r="E60" s="50"/>
      <c r="F60" s="51"/>
      <c r="G60" s="52"/>
      <c r="H60" s="50"/>
      <c r="I60" s="51"/>
      <c r="J60" s="52"/>
      <c r="K60" s="50">
        <f t="shared" si="6"/>
        <v>0.5688282138794084</v>
      </c>
      <c r="L60" s="51">
        <v>5</v>
      </c>
      <c r="M60" s="52">
        <v>879</v>
      </c>
      <c r="N60" s="50">
        <f t="shared" si="7"/>
        <v>2.411306184891091</v>
      </c>
      <c r="O60" s="51">
        <f t="shared" si="8"/>
        <v>116.29729729729732</v>
      </c>
      <c r="P60" s="54">
        <f t="shared" si="8"/>
        <v>4823</v>
      </c>
    </row>
    <row r="61" spans="1:16" ht="12.75">
      <c r="A61" s="40" t="s">
        <v>35</v>
      </c>
      <c r="B61" s="50">
        <f t="shared" si="4"/>
        <v>1.4833750988075818</v>
      </c>
      <c r="C61" s="51">
        <v>47.67567567567568</v>
      </c>
      <c r="D61" s="52">
        <v>3214</v>
      </c>
      <c r="E61" s="50">
        <f t="shared" si="5"/>
        <v>5.608465608465608</v>
      </c>
      <c r="F61" s="51">
        <v>53</v>
      </c>
      <c r="G61" s="52">
        <v>945</v>
      </c>
      <c r="H61" s="50">
        <f>I61/J61*100</f>
        <v>1.2254901960784315</v>
      </c>
      <c r="I61" s="51">
        <v>5</v>
      </c>
      <c r="J61" s="52">
        <v>408</v>
      </c>
      <c r="K61" s="50">
        <f t="shared" si="6"/>
        <v>0.08673026886383348</v>
      </c>
      <c r="L61" s="51">
        <v>1</v>
      </c>
      <c r="M61" s="52">
        <v>1153</v>
      </c>
      <c r="N61" s="50">
        <f t="shared" si="7"/>
        <v>1.8649593649593648</v>
      </c>
      <c r="O61" s="51">
        <f t="shared" si="8"/>
        <v>106.67567567567568</v>
      </c>
      <c r="P61" s="54">
        <f t="shared" si="8"/>
        <v>5720</v>
      </c>
    </row>
    <row r="62" spans="1:16" ht="12.75">
      <c r="A62" s="40" t="s">
        <v>36</v>
      </c>
      <c r="B62" s="50"/>
      <c r="C62" s="51"/>
      <c r="D62" s="52"/>
      <c r="E62" s="50">
        <f t="shared" si="5"/>
        <v>1.5779092702169626</v>
      </c>
      <c r="F62" s="51">
        <v>8</v>
      </c>
      <c r="G62" s="52">
        <v>507</v>
      </c>
      <c r="H62" s="50">
        <f>I62/J62*100</f>
        <v>0.7075471698113208</v>
      </c>
      <c r="I62" s="51">
        <v>3</v>
      </c>
      <c r="J62" s="52">
        <v>424</v>
      </c>
      <c r="K62" s="50">
        <f t="shared" si="6"/>
        <v>0.4720161834120027</v>
      </c>
      <c r="L62" s="51">
        <v>7</v>
      </c>
      <c r="M62" s="52">
        <v>1483</v>
      </c>
      <c r="N62" s="50">
        <f t="shared" si="7"/>
        <v>0.7456503728251864</v>
      </c>
      <c r="O62" s="51">
        <f t="shared" si="8"/>
        <v>18</v>
      </c>
      <c r="P62" s="54">
        <f t="shared" si="8"/>
        <v>2414</v>
      </c>
    </row>
    <row r="63" spans="1:16" ht="12.75">
      <c r="A63" s="40" t="s">
        <v>37</v>
      </c>
      <c r="B63" s="50">
        <f t="shared" si="4"/>
        <v>2.2510248668286814</v>
      </c>
      <c r="C63" s="51">
        <v>148.7027027027027</v>
      </c>
      <c r="D63" s="52">
        <v>6606</v>
      </c>
      <c r="E63" s="50">
        <f t="shared" si="5"/>
        <v>1.8181818181818181</v>
      </c>
      <c r="F63" s="51">
        <v>10</v>
      </c>
      <c r="G63" s="52">
        <v>550</v>
      </c>
      <c r="H63" s="50"/>
      <c r="I63" s="51"/>
      <c r="J63" s="52"/>
      <c r="K63" s="50">
        <f t="shared" si="6"/>
        <v>0.2850356294536817</v>
      </c>
      <c r="L63" s="51">
        <v>6</v>
      </c>
      <c r="M63" s="52">
        <v>2105</v>
      </c>
      <c r="N63" s="50">
        <f t="shared" si="7"/>
        <v>1.7784548396793296</v>
      </c>
      <c r="O63" s="51">
        <f t="shared" si="8"/>
        <v>164.7027027027027</v>
      </c>
      <c r="P63" s="54">
        <f t="shared" si="8"/>
        <v>9261</v>
      </c>
    </row>
    <row r="64" spans="1:16" ht="12.75">
      <c r="A64" s="40" t="s">
        <v>38</v>
      </c>
      <c r="B64" s="50">
        <f t="shared" si="4"/>
        <v>2.2863594665161244</v>
      </c>
      <c r="C64" s="51">
        <v>131.35135135135135</v>
      </c>
      <c r="D64" s="52">
        <v>5745</v>
      </c>
      <c r="E64" s="50">
        <f t="shared" si="5"/>
        <v>0.9162303664921465</v>
      </c>
      <c r="F64" s="51">
        <v>7</v>
      </c>
      <c r="G64" s="52">
        <v>764</v>
      </c>
      <c r="H64" s="50">
        <f>I64/J64*100</f>
        <v>0.6932409012131715</v>
      </c>
      <c r="I64" s="51">
        <v>4</v>
      </c>
      <c r="J64" s="52">
        <v>577</v>
      </c>
      <c r="K64" s="50">
        <f t="shared" si="6"/>
        <v>0.3518373729476153</v>
      </c>
      <c r="L64" s="51">
        <v>9</v>
      </c>
      <c r="M64" s="52">
        <v>2558</v>
      </c>
      <c r="N64" s="50">
        <f t="shared" si="7"/>
        <v>1.5693835685540374</v>
      </c>
      <c r="O64" s="51">
        <f t="shared" si="8"/>
        <v>151.35135135135135</v>
      </c>
      <c r="P64" s="54">
        <f t="shared" si="8"/>
        <v>9644</v>
      </c>
    </row>
    <row r="65" spans="1:16" ht="12.75">
      <c r="A65" s="40" t="s">
        <v>39</v>
      </c>
      <c r="B65" s="50">
        <f t="shared" si="4"/>
        <v>1.9989247837349104</v>
      </c>
      <c r="C65" s="51">
        <v>110.54054054054055</v>
      </c>
      <c r="D65" s="52">
        <v>5530</v>
      </c>
      <c r="E65" s="50">
        <f t="shared" si="5"/>
        <v>2.4193548387096775</v>
      </c>
      <c r="F65" s="51">
        <v>15</v>
      </c>
      <c r="G65" s="52">
        <v>620</v>
      </c>
      <c r="H65" s="50">
        <f>I65/J65*100</f>
        <v>0</v>
      </c>
      <c r="I65" s="51">
        <v>0</v>
      </c>
      <c r="J65" s="52">
        <v>424</v>
      </c>
      <c r="K65" s="50">
        <f t="shared" si="6"/>
        <v>0.5657708628005658</v>
      </c>
      <c r="L65" s="51">
        <v>4</v>
      </c>
      <c r="M65" s="52">
        <v>707</v>
      </c>
      <c r="N65" s="50">
        <f t="shared" si="7"/>
        <v>1.7791586394800238</v>
      </c>
      <c r="O65" s="51">
        <f t="shared" si="8"/>
        <v>129.54054054054055</v>
      </c>
      <c r="P65" s="54">
        <f t="shared" si="8"/>
        <v>7281</v>
      </c>
    </row>
    <row r="66" spans="1:16" s="39" customFormat="1" ht="13.5" thickBot="1">
      <c r="A66" s="45" t="s">
        <v>40</v>
      </c>
      <c r="B66" s="50">
        <f t="shared" si="4"/>
        <v>3.415380662745822</v>
      </c>
      <c r="C66" s="51">
        <v>165.27027027027032</v>
      </c>
      <c r="D66" s="52">
        <v>4839</v>
      </c>
      <c r="E66" s="50">
        <f t="shared" si="5"/>
        <v>6.963470319634703</v>
      </c>
      <c r="F66" s="51">
        <v>61</v>
      </c>
      <c r="G66" s="52">
        <v>876</v>
      </c>
      <c r="H66" s="50">
        <f>I66/J66*100</f>
        <v>2.6200873362445414</v>
      </c>
      <c r="I66" s="51">
        <v>18</v>
      </c>
      <c r="J66" s="52">
        <v>687</v>
      </c>
      <c r="K66" s="50">
        <f t="shared" si="6"/>
        <v>0.7552199022656597</v>
      </c>
      <c r="L66" s="51">
        <v>17</v>
      </c>
      <c r="M66" s="52">
        <v>2251</v>
      </c>
      <c r="N66" s="50">
        <f t="shared" si="7"/>
        <v>3.0194183551400706</v>
      </c>
      <c r="O66" s="51">
        <f t="shared" si="8"/>
        <v>261.2702702702703</v>
      </c>
      <c r="P66" s="54">
        <f t="shared" si="8"/>
        <v>8653</v>
      </c>
    </row>
    <row r="67" spans="1:16" ht="13.5" thickBot="1">
      <c r="A67" s="55" t="s">
        <v>41</v>
      </c>
      <c r="B67" s="56">
        <f>C67/D67*100</f>
        <v>2.5245284577308156</v>
      </c>
      <c r="C67" s="57">
        <f>SUM(C53:C66)</f>
        <v>1156.4864864864867</v>
      </c>
      <c r="D67" s="58">
        <f>SUM(D53:D66)</f>
        <v>45810</v>
      </c>
      <c r="E67" s="59">
        <f>F67/G67*100</f>
        <v>4.208982171067479</v>
      </c>
      <c r="F67" s="57">
        <f>SUM(F53:F66)</f>
        <v>373</v>
      </c>
      <c r="G67" s="57">
        <f>SUM(G53:G66)</f>
        <v>8862</v>
      </c>
      <c r="H67" s="59">
        <f>I67/J67*100</f>
        <v>1.7382702091577162</v>
      </c>
      <c r="I67" s="57">
        <f>SUM(I53:I66)</f>
        <v>123</v>
      </c>
      <c r="J67" s="57">
        <f>SUM(J53:J66)</f>
        <v>7076</v>
      </c>
      <c r="K67" s="60">
        <f>L67/M67*100</f>
        <v>0.6629588431590656</v>
      </c>
      <c r="L67" s="57">
        <f>SUM(L53:L66)</f>
        <v>149</v>
      </c>
      <c r="M67" s="58">
        <f>SUM(M53:M66)</f>
        <v>22475</v>
      </c>
      <c r="N67" s="59">
        <f t="shared" si="7"/>
        <v>2.1389483709752524</v>
      </c>
      <c r="O67" s="57">
        <f t="shared" si="8"/>
        <v>1801.4864864864867</v>
      </c>
      <c r="P67" s="61">
        <f t="shared" si="8"/>
        <v>84223</v>
      </c>
    </row>
    <row r="68" ht="12.75">
      <c r="A68" t="s">
        <v>42</v>
      </c>
    </row>
    <row r="69" ht="12.75">
      <c r="A69" t="s">
        <v>43</v>
      </c>
    </row>
    <row r="70" ht="12.75">
      <c r="A70" s="63" t="s">
        <v>44</v>
      </c>
    </row>
    <row r="71" ht="12.75"/>
    <row r="72" ht="12.75">
      <c r="A72" t="s">
        <v>16</v>
      </c>
    </row>
    <row r="73" ht="12.75">
      <c r="A73" t="s">
        <v>70</v>
      </c>
    </row>
    <row r="74" ht="12.75">
      <c r="A74" t="s">
        <v>71</v>
      </c>
    </row>
    <row r="77" ht="13.5" thickBot="1"/>
    <row r="78" spans="1:4" ht="12.75">
      <c r="A78" s="34">
        <v>2007</v>
      </c>
      <c r="B78" s="64" t="s">
        <v>73</v>
      </c>
      <c r="C78" s="35"/>
      <c r="D78" s="38"/>
    </row>
    <row r="79" spans="1:4" ht="12.75">
      <c r="A79" s="41"/>
      <c r="B79" s="43" t="s">
        <v>45</v>
      </c>
      <c r="C79" s="42"/>
      <c r="D79" s="44"/>
    </row>
    <row r="80" spans="1:4" ht="13.5" thickBot="1">
      <c r="A80" s="65" t="s">
        <v>46</v>
      </c>
      <c r="B80" s="47" t="s">
        <v>24</v>
      </c>
      <c r="C80" s="47" t="s">
        <v>25</v>
      </c>
      <c r="D80" s="49" t="s">
        <v>26</v>
      </c>
    </row>
    <row r="81" spans="1:6" ht="12.75">
      <c r="A81" s="66" t="s">
        <v>47</v>
      </c>
      <c r="B81" s="50">
        <f aca="true" t="shared" si="9" ref="B81:B86">C81/D81*100</f>
        <v>11.615598885793872</v>
      </c>
      <c r="C81" s="51">
        <v>834</v>
      </c>
      <c r="D81" s="54">
        <v>7180</v>
      </c>
      <c r="E81" s="67"/>
      <c r="F81" s="67"/>
    </row>
    <row r="82" spans="1:6" ht="12.75">
      <c r="A82" s="66" t="s">
        <v>48</v>
      </c>
      <c r="B82" s="50">
        <f t="shared" si="9"/>
        <v>10.609122401847575</v>
      </c>
      <c r="C82" s="51">
        <v>735</v>
      </c>
      <c r="D82" s="54">
        <v>6928</v>
      </c>
      <c r="E82" s="67"/>
      <c r="F82" s="67"/>
    </row>
    <row r="83" spans="1:6" ht="12.75">
      <c r="A83" s="66" t="s">
        <v>49</v>
      </c>
      <c r="B83" s="50">
        <f t="shared" si="9"/>
        <v>9.56531712352334</v>
      </c>
      <c r="C83" s="51">
        <v>834</v>
      </c>
      <c r="D83" s="54">
        <v>8719</v>
      </c>
      <c r="E83" s="67"/>
      <c r="F83" s="67"/>
    </row>
    <row r="84" spans="1:6" ht="12.75">
      <c r="A84" s="66" t="s">
        <v>50</v>
      </c>
      <c r="B84" s="50">
        <f t="shared" si="9"/>
        <v>10.134821013482101</v>
      </c>
      <c r="C84" s="51">
        <v>872</v>
      </c>
      <c r="D84" s="54">
        <v>8604</v>
      </c>
      <c r="E84" s="67"/>
      <c r="F84" s="67"/>
    </row>
    <row r="85" spans="1:6" ht="13.5" thickBot="1">
      <c r="A85" s="66" t="s">
        <v>51</v>
      </c>
      <c r="B85" s="50">
        <f t="shared" si="9"/>
        <v>16.617701065001835</v>
      </c>
      <c r="C85" s="51">
        <v>905</v>
      </c>
      <c r="D85" s="54">
        <v>5446</v>
      </c>
      <c r="E85" s="67"/>
      <c r="F85" s="67"/>
    </row>
    <row r="86" spans="1:10" ht="13.5" thickBot="1">
      <c r="A86" s="68" t="s">
        <v>41</v>
      </c>
      <c r="B86" s="59">
        <f t="shared" si="9"/>
        <v>11.334978441847223</v>
      </c>
      <c r="C86" s="57">
        <f>SUM(C81:C85)</f>
        <v>4180</v>
      </c>
      <c r="D86" s="61">
        <f>SUM(D81:D85)</f>
        <v>36877</v>
      </c>
      <c r="E86" s="67"/>
      <c r="F86" s="67"/>
      <c r="G86" s="67"/>
      <c r="J86" s="67"/>
    </row>
    <row r="87" spans="1:8" ht="12.75">
      <c r="A87" t="s">
        <v>52</v>
      </c>
      <c r="H87" s="67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6"/>
  <dimension ref="A1:P86"/>
  <sheetViews>
    <sheetView workbookViewId="0" topLeftCell="A1">
      <selection activeCell="K77" sqref="J77:K77"/>
    </sheetView>
  </sheetViews>
  <sheetFormatPr defaultColWidth="9.140625" defaultRowHeight="12.75"/>
  <cols>
    <col min="1" max="1" width="22.851562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78</v>
      </c>
      <c r="B1" s="2"/>
      <c r="C1" s="2"/>
      <c r="D1" s="3"/>
    </row>
    <row r="2" spans="1:4" ht="15.75">
      <c r="A2" s="5" t="s">
        <v>1</v>
      </c>
      <c r="B2" s="6"/>
      <c r="C2" s="6"/>
      <c r="D2" s="7"/>
    </row>
    <row r="3" spans="1:4" ht="12.75">
      <c r="A3" s="8" t="s">
        <v>2</v>
      </c>
      <c r="B3" s="9"/>
      <c r="C3" s="10"/>
      <c r="D3" s="11"/>
    </row>
    <row r="4" spans="1:4" ht="12.75">
      <c r="A4" s="12"/>
      <c r="B4" s="10">
        <v>2006</v>
      </c>
      <c r="C4" s="10">
        <v>2007</v>
      </c>
      <c r="D4" s="13" t="s">
        <v>3</v>
      </c>
    </row>
    <row r="5" spans="1:4" ht="12.75">
      <c r="A5" s="12" t="s">
        <v>4</v>
      </c>
      <c r="B5" s="14">
        <f aca="true" t="shared" si="0" ref="B5:C12">B16/B27*100</f>
        <v>3.6801328168234644</v>
      </c>
      <c r="C5" s="14">
        <f t="shared" si="0"/>
        <v>1.5812508823944655</v>
      </c>
      <c r="D5" s="15">
        <f aca="true" t="shared" si="1" ref="D5:D12">C5-B5</f>
        <v>-2.0988819344289986</v>
      </c>
    </row>
    <row r="6" spans="1:4" ht="12.75">
      <c r="A6" s="12" t="s">
        <v>5</v>
      </c>
      <c r="B6" s="14">
        <f t="shared" si="0"/>
        <v>1.8847487001733103</v>
      </c>
      <c r="C6" s="14">
        <f t="shared" si="0"/>
        <v>0.6629588431590656</v>
      </c>
      <c r="D6" s="15">
        <f t="shared" si="1"/>
        <v>-1.2217898570142447</v>
      </c>
    </row>
    <row r="7" spans="1:4" ht="12.75">
      <c r="A7" s="12" t="s">
        <v>6</v>
      </c>
      <c r="B7" s="14">
        <f t="shared" si="0"/>
        <v>17.834044309894043</v>
      </c>
      <c r="C7" s="14">
        <f t="shared" si="0"/>
        <v>10.501017472458072</v>
      </c>
      <c r="D7" s="15">
        <f t="shared" si="1"/>
        <v>-7.3330268374359715</v>
      </c>
    </row>
    <row r="8" spans="1:4" ht="12.75">
      <c r="A8" s="12" t="s">
        <v>7</v>
      </c>
      <c r="B8" s="14">
        <f t="shared" si="0"/>
        <v>3.5026014568158166</v>
      </c>
      <c r="C8" s="14">
        <f t="shared" si="0"/>
        <v>2.0550186522393594</v>
      </c>
      <c r="D8" s="15">
        <f t="shared" si="1"/>
        <v>-1.4475828045764572</v>
      </c>
    </row>
    <row r="9" spans="1:4" ht="12.75">
      <c r="A9" s="12" t="s">
        <v>8</v>
      </c>
      <c r="B9" s="14">
        <f t="shared" si="0"/>
        <v>14.83937349948554</v>
      </c>
      <c r="C9" s="14">
        <f t="shared" si="0"/>
        <v>8.37592936802974</v>
      </c>
      <c r="D9" s="15">
        <f t="shared" si="1"/>
        <v>-6.4634441314558</v>
      </c>
    </row>
    <row r="10" spans="1:4" ht="12.75">
      <c r="A10" s="12" t="s">
        <v>9</v>
      </c>
      <c r="B10" s="14">
        <f t="shared" si="0"/>
        <v>5.170742216955725</v>
      </c>
      <c r="C10" s="14">
        <f t="shared" si="0"/>
        <v>3.794768159874256</v>
      </c>
      <c r="D10" s="15">
        <f t="shared" si="1"/>
        <v>-1.3759740570814691</v>
      </c>
    </row>
    <row r="11" spans="1:4" ht="12.75">
      <c r="A11" s="12" t="s">
        <v>10</v>
      </c>
      <c r="B11" s="14">
        <f t="shared" si="0"/>
        <v>3.5999999999999996</v>
      </c>
      <c r="C11" s="14">
        <v>2.1</v>
      </c>
      <c r="D11" s="15">
        <f t="shared" si="1"/>
        <v>-1.4999999999999996</v>
      </c>
    </row>
    <row r="12" spans="1:4" ht="12.75">
      <c r="A12" s="8" t="s">
        <v>11</v>
      </c>
      <c r="B12" s="16">
        <f t="shared" si="0"/>
        <v>7.374409953421488</v>
      </c>
      <c r="C12" s="17">
        <f>C23/C34*100</f>
        <v>4.28321255063996</v>
      </c>
      <c r="D12" s="18">
        <f t="shared" si="1"/>
        <v>-3.0911974027815283</v>
      </c>
    </row>
    <row r="13" spans="1:4" ht="12.75">
      <c r="A13" s="19"/>
      <c r="B13" s="6"/>
      <c r="C13" s="6"/>
      <c r="D13" s="7"/>
    </row>
    <row r="14" spans="1:4" ht="12.75">
      <c r="A14" s="8" t="s">
        <v>12</v>
      </c>
      <c r="B14" s="10"/>
      <c r="C14" s="10"/>
      <c r="D14" s="11"/>
    </row>
    <row r="15" spans="1:4" ht="12.75">
      <c r="A15" s="12"/>
      <c r="B15" s="10">
        <f>B4</f>
        <v>2006</v>
      </c>
      <c r="C15" s="10">
        <f>C4</f>
        <v>2007</v>
      </c>
      <c r="D15" s="13" t="s">
        <v>3</v>
      </c>
    </row>
    <row r="16" spans="1:4" ht="12.75">
      <c r="A16" s="12" t="s">
        <v>4</v>
      </c>
      <c r="B16" s="21">
        <v>266</v>
      </c>
      <c r="C16" s="21">
        <v>112</v>
      </c>
      <c r="D16" s="22">
        <f>C16-B16</f>
        <v>-154</v>
      </c>
    </row>
    <row r="17" spans="1:4" ht="12.75">
      <c r="A17" s="12" t="s">
        <v>5</v>
      </c>
      <c r="B17" s="21">
        <v>435</v>
      </c>
      <c r="C17" s="21">
        <v>149</v>
      </c>
      <c r="D17" s="22">
        <f aca="true" t="shared" si="2" ref="D17:D23">C17-B17</f>
        <v>-286</v>
      </c>
    </row>
    <row r="18" spans="1:10" ht="12.75">
      <c r="A18" s="12" t="s">
        <v>6</v>
      </c>
      <c r="B18" s="21">
        <v>5184</v>
      </c>
      <c r="C18" s="21">
        <v>2993</v>
      </c>
      <c r="D18" s="22">
        <f t="shared" si="2"/>
        <v>-2191</v>
      </c>
      <c r="G18" s="21"/>
      <c r="I18" s="21"/>
      <c r="J18" s="20"/>
    </row>
    <row r="19" spans="1:9" ht="12.75">
      <c r="A19" s="12" t="s">
        <v>7</v>
      </c>
      <c r="B19" s="21">
        <v>1683</v>
      </c>
      <c r="C19" s="21">
        <v>942</v>
      </c>
      <c r="D19" s="22">
        <f t="shared" si="2"/>
        <v>-741</v>
      </c>
      <c r="G19" s="21"/>
      <c r="I19" s="21"/>
    </row>
    <row r="20" spans="1:10" ht="12.75">
      <c r="A20" s="12" t="s">
        <v>8</v>
      </c>
      <c r="B20" s="21">
        <v>1298</v>
      </c>
      <c r="C20" s="21">
        <v>721</v>
      </c>
      <c r="D20" s="22">
        <f t="shared" si="2"/>
        <v>-577</v>
      </c>
      <c r="E20" s="21"/>
      <c r="F20" s="21"/>
      <c r="J20" s="20"/>
    </row>
    <row r="21" spans="1:6" ht="12.75">
      <c r="A21" s="12" t="s">
        <v>9</v>
      </c>
      <c r="B21" s="24">
        <v>480</v>
      </c>
      <c r="C21" s="24">
        <v>338</v>
      </c>
      <c r="D21" s="22">
        <f t="shared" si="2"/>
        <v>-142</v>
      </c>
      <c r="F21" s="21"/>
    </row>
    <row r="22" spans="1:4" ht="12.75">
      <c r="A22" s="12" t="s">
        <v>10</v>
      </c>
      <c r="B22" s="26">
        <v>90</v>
      </c>
      <c r="C22" s="26">
        <f>C11*C33/100</f>
        <v>52.5</v>
      </c>
      <c r="D22" s="22">
        <f t="shared" si="2"/>
        <v>-37.5</v>
      </c>
    </row>
    <row r="23" spans="1:9" ht="12.75">
      <c r="A23" s="8" t="s">
        <v>11</v>
      </c>
      <c r="B23" s="27">
        <f>SUM(B16:B22)</f>
        <v>9436</v>
      </c>
      <c r="C23" s="27">
        <f>SUM(C16:C22)</f>
        <v>5307.5</v>
      </c>
      <c r="D23" s="28">
        <f t="shared" si="2"/>
        <v>-4128.5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13</v>
      </c>
      <c r="B25" s="10"/>
      <c r="C25" s="10"/>
      <c r="D25" s="11"/>
    </row>
    <row r="26" spans="1:4" ht="12.75">
      <c r="A26" s="12"/>
      <c r="B26" s="10">
        <f>B4</f>
        <v>2006</v>
      </c>
      <c r="C26" s="10">
        <f>C4</f>
        <v>2007</v>
      </c>
      <c r="D26" s="13" t="s">
        <v>3</v>
      </c>
    </row>
    <row r="27" spans="1:9" ht="12.75">
      <c r="A27" s="12" t="s">
        <v>4</v>
      </c>
      <c r="B27" s="29">
        <v>7228</v>
      </c>
      <c r="C27" s="21">
        <v>7083</v>
      </c>
      <c r="D27" s="22">
        <f aca="true" t="shared" si="3" ref="D27:D34">C27-B27</f>
        <v>-145</v>
      </c>
      <c r="G27" s="21"/>
      <c r="I27" s="21"/>
    </row>
    <row r="28" spans="1:9" ht="12.75">
      <c r="A28" s="12" t="s">
        <v>5</v>
      </c>
      <c r="B28" s="29">
        <v>23080</v>
      </c>
      <c r="C28" s="21">
        <v>22475</v>
      </c>
      <c r="D28" s="22">
        <f t="shared" si="3"/>
        <v>-605</v>
      </c>
      <c r="G28" s="21"/>
      <c r="I28" s="21"/>
    </row>
    <row r="29" spans="1:10" ht="12.75">
      <c r="A29" s="12" t="s">
        <v>6</v>
      </c>
      <c r="B29" s="20">
        <v>29068</v>
      </c>
      <c r="C29" s="21">
        <v>28502</v>
      </c>
      <c r="D29" s="22">
        <f t="shared" si="3"/>
        <v>-566</v>
      </c>
      <c r="G29" s="21"/>
      <c r="I29" s="21"/>
      <c r="J29" s="29"/>
    </row>
    <row r="30" spans="1:9" ht="12.75">
      <c r="A30" s="12" t="s">
        <v>7</v>
      </c>
      <c r="B30" s="29">
        <v>48050</v>
      </c>
      <c r="C30" s="21">
        <v>45839</v>
      </c>
      <c r="D30" s="22">
        <f t="shared" si="3"/>
        <v>-2211</v>
      </c>
      <c r="G30" s="21"/>
      <c r="I30" s="21"/>
    </row>
    <row r="31" spans="1:10" ht="12.75">
      <c r="A31" s="12" t="s">
        <v>8</v>
      </c>
      <c r="B31" s="20">
        <v>8747</v>
      </c>
      <c r="C31" s="21">
        <v>8608</v>
      </c>
      <c r="D31" s="22">
        <f t="shared" si="3"/>
        <v>-139</v>
      </c>
      <c r="E31" s="21"/>
      <c r="F31" s="21"/>
      <c r="G31" s="21"/>
      <c r="I31" s="21"/>
      <c r="J31" s="29"/>
    </row>
    <row r="32" spans="1:9" ht="12.75">
      <c r="A32" s="12" t="s">
        <v>9</v>
      </c>
      <c r="B32" s="29">
        <v>9283</v>
      </c>
      <c r="C32" s="21">
        <v>8907</v>
      </c>
      <c r="D32" s="22">
        <f t="shared" si="3"/>
        <v>-376</v>
      </c>
      <c r="G32" s="21"/>
      <c r="I32" s="21"/>
    </row>
    <row r="33" spans="1:9" ht="12.75">
      <c r="A33" s="12" t="s">
        <v>10</v>
      </c>
      <c r="B33" s="29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11</v>
      </c>
      <c r="B34" s="27">
        <f>SUM(B27:B33)</f>
        <v>127956</v>
      </c>
      <c r="C34" s="27">
        <f>SUM(C27:C33)</f>
        <v>123914</v>
      </c>
      <c r="D34" s="28">
        <f t="shared" si="3"/>
        <v>-4042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14</v>
      </c>
    </row>
    <row r="37" ht="12.75">
      <c r="A37" s="32" t="s">
        <v>15</v>
      </c>
    </row>
    <row r="38" ht="12.75">
      <c r="A38" s="32"/>
    </row>
    <row r="39" ht="12.75">
      <c r="A39" s="32" t="s">
        <v>16</v>
      </c>
    </row>
    <row r="40" ht="12.75">
      <c r="A40" t="s">
        <v>79</v>
      </c>
    </row>
    <row r="41" ht="12.75">
      <c r="A41" s="32"/>
    </row>
    <row r="44" ht="12.75">
      <c r="A44" t="s">
        <v>18</v>
      </c>
    </row>
    <row r="45" ht="12.75">
      <c r="A45" t="s">
        <v>19</v>
      </c>
    </row>
    <row r="46" ht="12.75"/>
    <row r="47" spans="1:3" ht="12.75">
      <c r="A47" t="s">
        <v>80</v>
      </c>
      <c r="B47">
        <v>2007</v>
      </c>
      <c r="C47" t="s">
        <v>21</v>
      </c>
    </row>
    <row r="48" ht="13.5" thickBot="1"/>
    <row r="49" spans="1:16" s="39" customFormat="1" ht="12.75">
      <c r="A49" s="33">
        <v>2007</v>
      </c>
      <c r="B49" s="34" t="str">
        <f>A47</f>
        <v>UGE 11</v>
      </c>
      <c r="C49" s="35"/>
      <c r="D49" s="36"/>
      <c r="E49" s="37" t="str">
        <f>B49</f>
        <v>UGE 11</v>
      </c>
      <c r="F49" s="35"/>
      <c r="G49" s="36"/>
      <c r="H49" s="35" t="str">
        <f>B49</f>
        <v>UGE 11</v>
      </c>
      <c r="I49" s="35"/>
      <c r="J49" s="36"/>
      <c r="K49" s="35" t="str">
        <f>B49</f>
        <v>UGE 11</v>
      </c>
      <c r="L49" s="35"/>
      <c r="M49" s="36"/>
      <c r="N49" s="35" t="str">
        <f>B49</f>
        <v>UGE 11</v>
      </c>
      <c r="O49" s="35"/>
      <c r="P49" s="38"/>
    </row>
    <row r="50" spans="1:16" ht="12.75">
      <c r="A50" s="40"/>
      <c r="B50" s="41" t="s">
        <v>7</v>
      </c>
      <c r="C50" s="42"/>
      <c r="D50" s="42"/>
      <c r="E50" s="43" t="s">
        <v>9</v>
      </c>
      <c r="F50" s="42"/>
      <c r="G50" s="42"/>
      <c r="H50" s="43" t="s">
        <v>4</v>
      </c>
      <c r="I50" s="42"/>
      <c r="J50" s="42"/>
      <c r="K50" s="43" t="s">
        <v>22</v>
      </c>
      <c r="L50" s="42"/>
      <c r="M50" s="42"/>
      <c r="N50" s="43" t="s">
        <v>11</v>
      </c>
      <c r="O50" s="42"/>
      <c r="P50" s="44"/>
    </row>
    <row r="51" spans="1:16" ht="13.5" thickBot="1">
      <c r="A51" s="45" t="s">
        <v>23</v>
      </c>
      <c r="B51" s="46" t="s">
        <v>24</v>
      </c>
      <c r="C51" s="47" t="s">
        <v>25</v>
      </c>
      <c r="D51" s="48" t="s">
        <v>26</v>
      </c>
      <c r="E51" s="47" t="s">
        <v>24</v>
      </c>
      <c r="F51" s="47" t="s">
        <v>25</v>
      </c>
      <c r="G51" s="48" t="s">
        <v>26</v>
      </c>
      <c r="H51" s="47" t="s">
        <v>24</v>
      </c>
      <c r="I51" s="47" t="s">
        <v>25</v>
      </c>
      <c r="J51" s="48" t="s">
        <v>26</v>
      </c>
      <c r="K51" s="47" t="s">
        <v>24</v>
      </c>
      <c r="L51" s="47" t="s">
        <v>25</v>
      </c>
      <c r="M51" s="48" t="s">
        <v>26</v>
      </c>
      <c r="N51" s="47" t="s">
        <v>24</v>
      </c>
      <c r="O51" s="47" t="s">
        <v>25</v>
      </c>
      <c r="P51" s="49" t="s">
        <v>26</v>
      </c>
    </row>
    <row r="52" spans="1:16" ht="12.75">
      <c r="A52" s="40" t="s">
        <v>27</v>
      </c>
      <c r="B52" s="50">
        <f>C52/D52*100</f>
        <v>3.7118548538608116</v>
      </c>
      <c r="C52" s="51">
        <v>112.13513513513512</v>
      </c>
      <c r="D52" s="52">
        <v>3021</v>
      </c>
      <c r="E52" s="50">
        <f>F52/G52*100</f>
        <v>5.0831353919239906</v>
      </c>
      <c r="F52" s="51">
        <v>107</v>
      </c>
      <c r="G52" s="52">
        <v>2105</v>
      </c>
      <c r="H52" s="50">
        <f>I52/J52*100</f>
        <v>2.3596035865974514</v>
      </c>
      <c r="I52" s="51">
        <v>50</v>
      </c>
      <c r="J52" s="52">
        <v>2119</v>
      </c>
      <c r="K52" s="50">
        <f>L52/M52*100</f>
        <v>1.383099658961728</v>
      </c>
      <c r="L52" s="51">
        <v>73</v>
      </c>
      <c r="M52" s="53">
        <v>5278</v>
      </c>
      <c r="N52" s="50">
        <f>O52/P52*100</f>
        <v>2.7320541015342577</v>
      </c>
      <c r="O52" s="51">
        <f>L52+I52+F52+C52</f>
        <v>342.1351351351351</v>
      </c>
      <c r="P52" s="54">
        <f>M52+J52+G52+D52</f>
        <v>12523</v>
      </c>
    </row>
    <row r="53" spans="1:16" ht="12.75">
      <c r="A53" s="40" t="s">
        <v>28</v>
      </c>
      <c r="B53" s="50">
        <f aca="true" t="shared" si="4" ref="B53:B65">C53/D53*100</f>
        <v>1.6787246979617376</v>
      </c>
      <c r="C53" s="51">
        <v>51.48648648648649</v>
      </c>
      <c r="D53" s="52">
        <v>3067</v>
      </c>
      <c r="E53" s="50">
        <f aca="true" t="shared" si="5" ref="E53:E65">F53/G53*100</f>
        <v>3.7159372419488026</v>
      </c>
      <c r="F53" s="51">
        <v>45</v>
      </c>
      <c r="G53" s="52">
        <v>1211</v>
      </c>
      <c r="H53" s="50">
        <f>I53/J53*100</f>
        <v>1.7790262172284643</v>
      </c>
      <c r="I53" s="51">
        <v>19</v>
      </c>
      <c r="J53" s="52">
        <v>1068</v>
      </c>
      <c r="K53" s="50">
        <f aca="true" t="shared" si="6" ref="K53:K65">L53/M53*100</f>
        <v>0.10706638115631692</v>
      </c>
      <c r="L53" s="51">
        <v>1</v>
      </c>
      <c r="M53" s="52">
        <v>934</v>
      </c>
      <c r="N53" s="50">
        <f aca="true" t="shared" si="7" ref="N53:N66">O53/P53*100</f>
        <v>1.8548803580650715</v>
      </c>
      <c r="O53" s="51">
        <f>L53+I53+F53+C53</f>
        <v>116.48648648648648</v>
      </c>
      <c r="P53" s="54">
        <f>M53+J53+G53+D53</f>
        <v>6280</v>
      </c>
    </row>
    <row r="54" spans="1:16" ht="12.75">
      <c r="A54" s="40" t="s">
        <v>29</v>
      </c>
      <c r="B54" s="50">
        <f t="shared" si="4"/>
        <v>2.3478733676444397</v>
      </c>
      <c r="C54" s="51">
        <v>135.3783783783784</v>
      </c>
      <c r="D54" s="52">
        <v>5766</v>
      </c>
      <c r="E54" s="50"/>
      <c r="F54" s="51"/>
      <c r="G54" s="52"/>
      <c r="H54" s="50"/>
      <c r="I54" s="51"/>
      <c r="J54" s="52"/>
      <c r="K54" s="50"/>
      <c r="M54" s="52"/>
      <c r="N54" s="50">
        <f t="shared" si="7"/>
        <v>2.3478733676444397</v>
      </c>
      <c r="O54" s="51">
        <f>F54+C54</f>
        <v>135.3783783783784</v>
      </c>
      <c r="P54" s="54">
        <f>G54+D54</f>
        <v>5766</v>
      </c>
    </row>
    <row r="55" spans="1:16" ht="12.75">
      <c r="A55" s="40" t="s">
        <v>30</v>
      </c>
      <c r="B55" s="50"/>
      <c r="C55" s="51"/>
      <c r="D55" s="52"/>
      <c r="E55" s="50"/>
      <c r="F55" s="51"/>
      <c r="G55" s="52"/>
      <c r="H55" s="50"/>
      <c r="I55" s="51"/>
      <c r="J55" s="52"/>
      <c r="K55" s="50">
        <f t="shared" si="6"/>
        <v>0.47745358090185674</v>
      </c>
      <c r="L55">
        <v>9</v>
      </c>
      <c r="M55" s="52">
        <v>1885</v>
      </c>
      <c r="N55" s="50">
        <f t="shared" si="7"/>
        <v>0.47745358090185674</v>
      </c>
      <c r="O55" s="51">
        <f>L55+F55+C55</f>
        <v>9</v>
      </c>
      <c r="P55" s="54">
        <f>M55+G55+D55</f>
        <v>1885</v>
      </c>
    </row>
    <row r="56" spans="1:16" ht="12.75">
      <c r="A56" s="40" t="s">
        <v>31</v>
      </c>
      <c r="B56" s="50"/>
      <c r="C56" s="51"/>
      <c r="D56" s="52"/>
      <c r="E56" s="50">
        <f t="shared" si="5"/>
        <v>3.010752688172043</v>
      </c>
      <c r="F56" s="51">
        <v>14</v>
      </c>
      <c r="G56" s="52">
        <v>465</v>
      </c>
      <c r="H56" s="50">
        <f>I56/J56*100</f>
        <v>0.7911392405063291</v>
      </c>
      <c r="I56" s="51">
        <v>5</v>
      </c>
      <c r="J56" s="52">
        <v>632</v>
      </c>
      <c r="K56" s="50">
        <f t="shared" si="6"/>
        <v>0.4444444444444444</v>
      </c>
      <c r="L56" s="51">
        <v>5</v>
      </c>
      <c r="M56" s="52">
        <v>1125</v>
      </c>
      <c r="N56" s="50">
        <f t="shared" si="7"/>
        <v>1.08010801080108</v>
      </c>
      <c r="O56" s="51">
        <f aca="true" t="shared" si="8" ref="O56:P66">L56+I56+F56+C56</f>
        <v>24</v>
      </c>
      <c r="P56" s="54">
        <f t="shared" si="8"/>
        <v>2222</v>
      </c>
    </row>
    <row r="57" spans="1:16" ht="12.75">
      <c r="A57" s="40" t="s">
        <v>32</v>
      </c>
      <c r="B57" s="50">
        <f t="shared" si="4"/>
        <v>2.67639902676399</v>
      </c>
      <c r="C57" s="51">
        <v>11</v>
      </c>
      <c r="D57" s="52">
        <v>411</v>
      </c>
      <c r="E57" s="50"/>
      <c r="F57" s="51"/>
      <c r="G57" s="52"/>
      <c r="H57" s="50">
        <f>I57/J57*100</f>
        <v>2.5974025974025974</v>
      </c>
      <c r="I57" s="51">
        <v>2</v>
      </c>
      <c r="J57" s="52">
        <v>77</v>
      </c>
      <c r="K57" s="50">
        <f t="shared" si="6"/>
        <v>0.975609756097561</v>
      </c>
      <c r="L57" s="51">
        <v>2</v>
      </c>
      <c r="M57" s="52">
        <v>205</v>
      </c>
      <c r="N57" s="50">
        <f t="shared" si="7"/>
        <v>2.1645021645021645</v>
      </c>
      <c r="O57" s="51">
        <f t="shared" si="8"/>
        <v>15</v>
      </c>
      <c r="P57" s="54">
        <f t="shared" si="8"/>
        <v>693</v>
      </c>
    </row>
    <row r="58" spans="1:16" ht="12.75">
      <c r="A58" s="40" t="s">
        <v>33</v>
      </c>
      <c r="B58" s="50">
        <f t="shared" si="4"/>
        <v>1.7151625953581944</v>
      </c>
      <c r="C58" s="51">
        <v>63.13513513513513</v>
      </c>
      <c r="D58" s="52">
        <v>3681</v>
      </c>
      <c r="E58" s="50">
        <f t="shared" si="5"/>
        <v>4.127358490566038</v>
      </c>
      <c r="F58" s="51">
        <v>35</v>
      </c>
      <c r="G58" s="52">
        <v>848</v>
      </c>
      <c r="H58" s="50">
        <f>I58/J58*100</f>
        <v>1.6442451420029895</v>
      </c>
      <c r="I58" s="51">
        <v>11</v>
      </c>
      <c r="J58" s="52">
        <v>669</v>
      </c>
      <c r="K58" s="50">
        <f t="shared" si="6"/>
        <v>0.5230125523012552</v>
      </c>
      <c r="L58" s="51">
        <v>10</v>
      </c>
      <c r="M58" s="52">
        <v>1912</v>
      </c>
      <c r="N58" s="50">
        <f t="shared" si="7"/>
        <v>1.6755996502831945</v>
      </c>
      <c r="O58" s="51">
        <f t="shared" si="8"/>
        <v>119.13513513513513</v>
      </c>
      <c r="P58" s="54">
        <f t="shared" si="8"/>
        <v>7110</v>
      </c>
    </row>
    <row r="59" spans="1:16" ht="12.75">
      <c r="A59" s="40" t="s">
        <v>34</v>
      </c>
      <c r="B59" s="50">
        <f t="shared" si="4"/>
        <v>2.2447104638885462</v>
      </c>
      <c r="C59" s="51">
        <v>88.4864864864865</v>
      </c>
      <c r="D59" s="52">
        <v>3942</v>
      </c>
      <c r="E59" s="50"/>
      <c r="F59" s="51"/>
      <c r="G59" s="52"/>
      <c r="H59" s="50"/>
      <c r="I59" s="51"/>
      <c r="J59" s="52"/>
      <c r="K59" s="50">
        <f t="shared" si="6"/>
        <v>0.5688282138794084</v>
      </c>
      <c r="L59" s="51">
        <v>5</v>
      </c>
      <c r="M59" s="52">
        <v>879</v>
      </c>
      <c r="N59" s="50">
        <f t="shared" si="7"/>
        <v>1.9391513479876892</v>
      </c>
      <c r="O59" s="51">
        <f t="shared" si="8"/>
        <v>93.4864864864865</v>
      </c>
      <c r="P59" s="54">
        <f t="shared" si="8"/>
        <v>4821</v>
      </c>
    </row>
    <row r="60" spans="1:16" ht="12.75">
      <c r="A60" s="40" t="s">
        <v>35</v>
      </c>
      <c r="B60" s="50">
        <f t="shared" si="4"/>
        <v>1.318207372227863</v>
      </c>
      <c r="C60" s="51">
        <v>42.45945945945947</v>
      </c>
      <c r="D60" s="52">
        <v>3221</v>
      </c>
      <c r="E60" s="50">
        <f t="shared" si="5"/>
        <v>5.573080967402734</v>
      </c>
      <c r="F60" s="51">
        <v>53</v>
      </c>
      <c r="G60" s="52">
        <v>951</v>
      </c>
      <c r="H60" s="50">
        <f>I60/J60*100</f>
        <v>0.4889975550122249</v>
      </c>
      <c r="I60" s="51">
        <v>2</v>
      </c>
      <c r="J60" s="52">
        <v>409</v>
      </c>
      <c r="K60" s="50">
        <f t="shared" si="6"/>
        <v>0.08673026886383348</v>
      </c>
      <c r="L60" s="51">
        <v>1</v>
      </c>
      <c r="M60" s="52">
        <v>1153</v>
      </c>
      <c r="N60" s="50">
        <f t="shared" si="7"/>
        <v>1.7171164886546821</v>
      </c>
      <c r="O60" s="51">
        <f t="shared" si="8"/>
        <v>98.45945945945947</v>
      </c>
      <c r="P60" s="54">
        <f t="shared" si="8"/>
        <v>5734</v>
      </c>
    </row>
    <row r="61" spans="1:16" ht="12.75">
      <c r="A61" s="40" t="s">
        <v>36</v>
      </c>
      <c r="B61" s="50"/>
      <c r="C61" s="51"/>
      <c r="D61" s="52"/>
      <c r="E61" s="50">
        <f t="shared" si="5"/>
        <v>0.7920792079207921</v>
      </c>
      <c r="F61" s="51">
        <v>4</v>
      </c>
      <c r="G61" s="52">
        <v>505</v>
      </c>
      <c r="H61" s="50">
        <f>I61/J61*100</f>
        <v>0.7109004739336493</v>
      </c>
      <c r="I61" s="51">
        <v>3</v>
      </c>
      <c r="J61" s="52">
        <v>422</v>
      </c>
      <c r="K61" s="50">
        <f t="shared" si="6"/>
        <v>0.4720161834120027</v>
      </c>
      <c r="L61" s="51">
        <v>7</v>
      </c>
      <c r="M61" s="52">
        <v>1483</v>
      </c>
      <c r="N61" s="50">
        <f t="shared" si="7"/>
        <v>0.5809128630705395</v>
      </c>
      <c r="O61" s="51">
        <f t="shared" si="8"/>
        <v>14</v>
      </c>
      <c r="P61" s="54">
        <f t="shared" si="8"/>
        <v>2410</v>
      </c>
    </row>
    <row r="62" spans="1:16" ht="12.75">
      <c r="A62" s="40" t="s">
        <v>37</v>
      </c>
      <c r="B62" s="50">
        <f t="shared" si="4"/>
        <v>1.9648959304131717</v>
      </c>
      <c r="C62" s="51">
        <v>129.9189189189189</v>
      </c>
      <c r="D62" s="52">
        <v>6612</v>
      </c>
      <c r="E62" s="50">
        <f t="shared" si="5"/>
        <v>1.824817518248175</v>
      </c>
      <c r="F62" s="51">
        <v>10</v>
      </c>
      <c r="G62" s="52">
        <v>548</v>
      </c>
      <c r="H62" s="50"/>
      <c r="I62" s="51"/>
      <c r="J62" s="52"/>
      <c r="K62" s="50">
        <f t="shared" si="6"/>
        <v>0.2850356294536817</v>
      </c>
      <c r="L62">
        <v>6</v>
      </c>
      <c r="M62" s="52">
        <v>2105</v>
      </c>
      <c r="N62" s="50">
        <f t="shared" si="7"/>
        <v>1.5749478566531991</v>
      </c>
      <c r="O62" s="51">
        <f t="shared" si="8"/>
        <v>145.9189189189189</v>
      </c>
      <c r="P62" s="54">
        <f t="shared" si="8"/>
        <v>9265</v>
      </c>
    </row>
    <row r="63" spans="1:16" ht="12.75">
      <c r="A63" s="40" t="s">
        <v>38</v>
      </c>
      <c r="B63" s="50">
        <f t="shared" si="4"/>
        <v>1.789424206815511</v>
      </c>
      <c r="C63" s="51">
        <v>102.89189189189189</v>
      </c>
      <c r="D63" s="52">
        <v>5750</v>
      </c>
      <c r="E63" s="50">
        <f t="shared" si="5"/>
        <v>1.421188630490956</v>
      </c>
      <c r="F63" s="51">
        <v>11</v>
      </c>
      <c r="G63" s="52">
        <v>774</v>
      </c>
      <c r="H63" s="50">
        <f>I63/J63*100</f>
        <v>1.2195121951219512</v>
      </c>
      <c r="I63" s="51">
        <v>7</v>
      </c>
      <c r="J63" s="52">
        <v>574</v>
      </c>
      <c r="K63" s="50">
        <f t="shared" si="6"/>
        <v>0.3518373729476153</v>
      </c>
      <c r="L63" s="51">
        <v>9</v>
      </c>
      <c r="M63" s="52">
        <v>2558</v>
      </c>
      <c r="N63" s="50">
        <f t="shared" si="7"/>
        <v>1.3451935780021942</v>
      </c>
      <c r="O63" s="51">
        <f t="shared" si="8"/>
        <v>129.89189189189187</v>
      </c>
      <c r="P63" s="54">
        <f t="shared" si="8"/>
        <v>9656</v>
      </c>
    </row>
    <row r="64" spans="1:16" ht="12.75">
      <c r="A64" s="40" t="s">
        <v>39</v>
      </c>
      <c r="B64" s="50">
        <f t="shared" si="4"/>
        <v>1.5739728167473832</v>
      </c>
      <c r="C64" s="51">
        <v>87.13513513513513</v>
      </c>
      <c r="D64" s="52">
        <v>5536</v>
      </c>
      <c r="E64" s="50">
        <f t="shared" si="5"/>
        <v>1.4492753623188406</v>
      </c>
      <c r="F64" s="51">
        <v>9</v>
      </c>
      <c r="G64" s="52">
        <v>621</v>
      </c>
      <c r="H64" s="50">
        <f>I64/J64*100</f>
        <v>0</v>
      </c>
      <c r="I64" s="51">
        <v>0</v>
      </c>
      <c r="J64" s="52">
        <v>424</v>
      </c>
      <c r="K64" s="50">
        <f t="shared" si="6"/>
        <v>0.5657708628005658</v>
      </c>
      <c r="L64" s="51">
        <v>4</v>
      </c>
      <c r="M64" s="52">
        <v>707</v>
      </c>
      <c r="N64" s="50">
        <f t="shared" si="7"/>
        <v>1.373972765300976</v>
      </c>
      <c r="O64" s="51">
        <f t="shared" si="8"/>
        <v>100.13513513513513</v>
      </c>
      <c r="P64" s="54">
        <f t="shared" si="8"/>
        <v>7288</v>
      </c>
    </row>
    <row r="65" spans="1:16" s="39" customFormat="1" ht="13.5" thickBot="1">
      <c r="A65" s="45" t="s">
        <v>40</v>
      </c>
      <c r="B65" s="50">
        <f t="shared" si="4"/>
        <v>2.4370189726149993</v>
      </c>
      <c r="C65" s="51">
        <v>117.75675675675677</v>
      </c>
      <c r="D65" s="52">
        <v>4832</v>
      </c>
      <c r="E65" s="50">
        <f t="shared" si="5"/>
        <v>5.688282138794084</v>
      </c>
      <c r="F65" s="51">
        <v>50</v>
      </c>
      <c r="G65" s="52">
        <v>879</v>
      </c>
      <c r="H65" s="50">
        <f>I65/J65*100</f>
        <v>1.8867924528301887</v>
      </c>
      <c r="I65" s="51">
        <v>13</v>
      </c>
      <c r="J65" s="52">
        <v>689</v>
      </c>
      <c r="K65" s="50">
        <f t="shared" si="6"/>
        <v>0.7552199022656597</v>
      </c>
      <c r="L65" s="51">
        <v>17</v>
      </c>
      <c r="M65" s="52">
        <v>2251</v>
      </c>
      <c r="N65" s="50">
        <f t="shared" si="7"/>
        <v>2.285941009787964</v>
      </c>
      <c r="O65" s="51">
        <f t="shared" si="8"/>
        <v>197.75675675675677</v>
      </c>
      <c r="P65" s="54">
        <f t="shared" si="8"/>
        <v>8651</v>
      </c>
    </row>
    <row r="66" spans="1:16" ht="13.5" thickBot="1">
      <c r="A66" s="55" t="s">
        <v>41</v>
      </c>
      <c r="B66" s="56">
        <f>C66/D66*100</f>
        <v>2.054546966085176</v>
      </c>
      <c r="C66" s="57">
        <f>SUM(C52:C65)</f>
        <v>941.7837837837837</v>
      </c>
      <c r="D66" s="58">
        <f>SUM(D52:D65)</f>
        <v>45839</v>
      </c>
      <c r="E66" s="59">
        <f>F66/G66*100</f>
        <v>3.794768159874256</v>
      </c>
      <c r="F66" s="57">
        <f>SUM(F52:F65)</f>
        <v>338</v>
      </c>
      <c r="G66" s="57">
        <f>SUM(G52:G65)</f>
        <v>8907</v>
      </c>
      <c r="H66" s="59">
        <f>I66/J66*100</f>
        <v>1.5812508823944655</v>
      </c>
      <c r="I66" s="57">
        <f>SUM(I52:I65)</f>
        <v>112</v>
      </c>
      <c r="J66" s="57">
        <f>SUM(J52:J65)</f>
        <v>7083</v>
      </c>
      <c r="K66" s="60">
        <f>L66/M66*100</f>
        <v>0.6629588431590656</v>
      </c>
      <c r="L66" s="57">
        <f>SUM(L52:L65)</f>
        <v>149</v>
      </c>
      <c r="M66" s="58">
        <f>SUM(M52:M65)</f>
        <v>22475</v>
      </c>
      <c r="N66" s="59">
        <f t="shared" si="7"/>
        <v>1.8276520494683333</v>
      </c>
      <c r="O66" s="57">
        <f t="shared" si="8"/>
        <v>1540.7837837837837</v>
      </c>
      <c r="P66" s="61">
        <f t="shared" si="8"/>
        <v>84304</v>
      </c>
    </row>
    <row r="67" ht="12.75">
      <c r="A67" t="s">
        <v>42</v>
      </c>
    </row>
    <row r="68" ht="12.75">
      <c r="A68" t="s">
        <v>43</v>
      </c>
    </row>
    <row r="69" ht="12.75">
      <c r="A69" s="63" t="s">
        <v>44</v>
      </c>
    </row>
    <row r="70" ht="12.75"/>
    <row r="71" ht="12.75">
      <c r="A71" t="s">
        <v>16</v>
      </c>
    </row>
    <row r="72" ht="12.75">
      <c r="A72" t="s">
        <v>79</v>
      </c>
    </row>
    <row r="73" ht="12.75">
      <c r="A73" t="s">
        <v>71</v>
      </c>
    </row>
    <row r="76" ht="13.5" thickBot="1"/>
    <row r="77" spans="1:4" ht="12.75">
      <c r="A77" s="34">
        <v>2007</v>
      </c>
      <c r="B77" s="64" t="s">
        <v>81</v>
      </c>
      <c r="C77" s="35"/>
      <c r="D77" s="38"/>
    </row>
    <row r="78" spans="1:4" ht="12.75">
      <c r="A78" s="41"/>
      <c r="B78" s="43" t="s">
        <v>45</v>
      </c>
      <c r="C78" s="42"/>
      <c r="D78" s="44"/>
    </row>
    <row r="79" spans="1:4" ht="13.5" thickBot="1">
      <c r="A79" s="65" t="s">
        <v>46</v>
      </c>
      <c r="B79" s="47" t="s">
        <v>24</v>
      </c>
      <c r="C79" s="47" t="s">
        <v>25</v>
      </c>
      <c r="D79" s="49" t="s">
        <v>26</v>
      </c>
    </row>
    <row r="80" spans="1:6" ht="12.75">
      <c r="A80" s="66" t="s">
        <v>47</v>
      </c>
      <c r="B80" s="50">
        <f aca="true" t="shared" si="9" ref="B80:B85">C80/D80*100</f>
        <v>9.473829581549511</v>
      </c>
      <c r="C80" s="51">
        <v>686</v>
      </c>
      <c r="D80" s="54">
        <v>7241</v>
      </c>
      <c r="E80" s="67"/>
      <c r="F80" s="67"/>
    </row>
    <row r="81" spans="1:6" ht="12.75">
      <c r="A81" s="66" t="s">
        <v>48</v>
      </c>
      <c r="B81" s="50">
        <f t="shared" si="9"/>
        <v>10.140474100087795</v>
      </c>
      <c r="C81" s="51">
        <v>693</v>
      </c>
      <c r="D81" s="54">
        <v>6834</v>
      </c>
      <c r="E81" s="67"/>
      <c r="F81" s="67"/>
    </row>
    <row r="82" spans="1:6" ht="12.75">
      <c r="A82" s="66" t="s">
        <v>49</v>
      </c>
      <c r="B82" s="50">
        <f t="shared" si="9"/>
        <v>8.317388857625211</v>
      </c>
      <c r="C82" s="51">
        <v>739</v>
      </c>
      <c r="D82" s="54">
        <v>8885</v>
      </c>
      <c r="E82" s="67"/>
      <c r="F82" s="67"/>
    </row>
    <row r="83" spans="1:6" ht="12.75">
      <c r="A83" s="66" t="s">
        <v>50</v>
      </c>
      <c r="B83" s="50">
        <f t="shared" si="9"/>
        <v>9.156378600823045</v>
      </c>
      <c r="C83" s="51">
        <v>801</v>
      </c>
      <c r="D83" s="54">
        <v>8748</v>
      </c>
      <c r="E83" s="67"/>
      <c r="F83" s="67"/>
    </row>
    <row r="84" spans="1:6" ht="13.5" thickBot="1">
      <c r="A84" s="66" t="s">
        <v>51</v>
      </c>
      <c r="B84" s="50">
        <f t="shared" si="9"/>
        <v>14.698259903739356</v>
      </c>
      <c r="C84" s="51">
        <v>794</v>
      </c>
      <c r="D84" s="54">
        <v>5402</v>
      </c>
      <c r="E84" s="67"/>
      <c r="F84" s="67"/>
    </row>
    <row r="85" spans="1:10" ht="13.5" thickBot="1">
      <c r="A85" s="68" t="s">
        <v>41</v>
      </c>
      <c r="B85" s="59">
        <f t="shared" si="9"/>
        <v>10.005389382915657</v>
      </c>
      <c r="C85" s="57">
        <f>SUM(C80:C84)</f>
        <v>3713</v>
      </c>
      <c r="D85" s="61">
        <f>SUM(D80:D84)</f>
        <v>37110</v>
      </c>
      <c r="E85" s="67"/>
      <c r="F85" s="67"/>
      <c r="G85" s="67"/>
      <c r="J85" s="67"/>
    </row>
    <row r="86" spans="1:8" ht="12.75">
      <c r="A86" t="s">
        <v>52</v>
      </c>
      <c r="H86" s="67"/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7"/>
  <dimension ref="A1:P87"/>
  <sheetViews>
    <sheetView workbookViewId="0" topLeftCell="A1">
      <selection activeCell="E75" sqref="E75"/>
    </sheetView>
  </sheetViews>
  <sheetFormatPr defaultColWidth="9.140625" defaultRowHeight="12.75"/>
  <cols>
    <col min="1" max="1" width="23.0039062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74</v>
      </c>
      <c r="B1" s="2"/>
      <c r="C1" s="2"/>
      <c r="D1" s="3"/>
    </row>
    <row r="2" spans="1:4" ht="15.75">
      <c r="A2" s="5" t="s">
        <v>1</v>
      </c>
      <c r="B2" s="6"/>
      <c r="C2" s="6"/>
      <c r="D2" s="7"/>
    </row>
    <row r="3" spans="1:4" ht="12.75">
      <c r="A3" s="8" t="s">
        <v>2</v>
      </c>
      <c r="B3" s="9"/>
      <c r="C3" s="10"/>
      <c r="D3" s="11"/>
    </row>
    <row r="4" spans="1:4" ht="12.75">
      <c r="A4" s="12"/>
      <c r="B4" s="10">
        <v>2006</v>
      </c>
      <c r="C4" s="10">
        <v>2007</v>
      </c>
      <c r="D4" s="13" t="s">
        <v>3</v>
      </c>
    </row>
    <row r="5" spans="1:4" ht="12.75">
      <c r="A5" s="12" t="s">
        <v>4</v>
      </c>
      <c r="B5" s="14">
        <f aca="true" t="shared" si="0" ref="B5:C12">B16/B27*100</f>
        <v>2.8686252771618626</v>
      </c>
      <c r="C5" s="14">
        <f t="shared" si="0"/>
        <v>1.8053596614950633</v>
      </c>
      <c r="D5" s="15">
        <f aca="true" t="shared" si="1" ref="D5:D12">C5-B5</f>
        <v>-1.0632656156667992</v>
      </c>
    </row>
    <row r="6" spans="1:4" ht="12.75">
      <c r="A6" s="12" t="s">
        <v>5</v>
      </c>
      <c r="B6" s="14">
        <f t="shared" si="0"/>
        <v>1.8847487001733103</v>
      </c>
      <c r="C6" s="14">
        <f t="shared" si="0"/>
        <v>0.6629588431590656</v>
      </c>
      <c r="D6" s="15">
        <f t="shared" si="1"/>
        <v>-1.2217898570142447</v>
      </c>
    </row>
    <row r="7" spans="1:4" ht="12.75">
      <c r="A7" s="12" t="s">
        <v>6</v>
      </c>
      <c r="B7" s="14">
        <f t="shared" si="0"/>
        <v>13.34113114077336</v>
      </c>
      <c r="C7" s="14">
        <f t="shared" si="0"/>
        <v>7.424040418216266</v>
      </c>
      <c r="D7" s="15">
        <f t="shared" si="1"/>
        <v>-5.917090722557094</v>
      </c>
    </row>
    <row r="8" spans="1:4" ht="12.75">
      <c r="A8" s="12" t="s">
        <v>7</v>
      </c>
      <c r="B8" s="14">
        <f t="shared" si="0"/>
        <v>3.179196725716766</v>
      </c>
      <c r="C8" s="14">
        <f t="shared" si="0"/>
        <v>1.9188930467322254</v>
      </c>
      <c r="D8" s="15">
        <f t="shared" si="1"/>
        <v>-1.2603036789845405</v>
      </c>
    </row>
    <row r="9" spans="1:4" ht="12.75">
      <c r="A9" s="12" t="s">
        <v>8</v>
      </c>
      <c r="B9" s="14">
        <f t="shared" si="0"/>
        <v>8.883045615639649</v>
      </c>
      <c r="C9" s="14">
        <f t="shared" si="0"/>
        <v>5.529739776951673</v>
      </c>
      <c r="D9" s="15">
        <f t="shared" si="1"/>
        <v>-3.3533058386879757</v>
      </c>
    </row>
    <row r="10" spans="1:4" ht="12.75">
      <c r="A10" s="12" t="s">
        <v>9</v>
      </c>
      <c r="B10" s="14">
        <f t="shared" si="0"/>
        <v>5.844225991141839</v>
      </c>
      <c r="C10" s="14">
        <f t="shared" si="0"/>
        <v>3.1874298540965205</v>
      </c>
      <c r="D10" s="15">
        <f t="shared" si="1"/>
        <v>-2.656796137045318</v>
      </c>
    </row>
    <row r="11" spans="1:4" ht="12.75">
      <c r="A11" s="12" t="s">
        <v>10</v>
      </c>
      <c r="B11" s="14">
        <f t="shared" si="0"/>
        <v>3.8</v>
      </c>
      <c r="C11" s="14">
        <v>2.1</v>
      </c>
      <c r="D11" s="15">
        <f t="shared" si="1"/>
        <v>-1.6999999999999997</v>
      </c>
    </row>
    <row r="12" spans="1:4" ht="12.75">
      <c r="A12" s="8" t="s">
        <v>11</v>
      </c>
      <c r="B12" s="16">
        <f t="shared" si="0"/>
        <v>5.825568248274786</v>
      </c>
      <c r="C12" s="17">
        <f>C23/C34*100</f>
        <v>3.2950688840700044</v>
      </c>
      <c r="D12" s="18">
        <f t="shared" si="1"/>
        <v>-2.5304993642047817</v>
      </c>
    </row>
    <row r="13" spans="1:4" ht="12.75">
      <c r="A13" s="19"/>
      <c r="B13" s="6"/>
      <c r="C13" s="6"/>
      <c r="D13" s="7"/>
    </row>
    <row r="14" spans="1:4" ht="12.75">
      <c r="A14" s="8" t="s">
        <v>12</v>
      </c>
      <c r="B14" s="10"/>
      <c r="C14" s="10"/>
      <c r="D14" s="11"/>
    </row>
    <row r="15" spans="1:4" ht="12.75">
      <c r="A15" s="12"/>
      <c r="B15" s="10">
        <f>B4</f>
        <v>2006</v>
      </c>
      <c r="C15" s="10">
        <f>C4</f>
        <v>2007</v>
      </c>
      <c r="D15" s="13" t="s">
        <v>3</v>
      </c>
    </row>
    <row r="16" spans="1:4" ht="12.75">
      <c r="A16" s="12" t="s">
        <v>4</v>
      </c>
      <c r="B16" s="20">
        <v>207</v>
      </c>
      <c r="C16" s="21">
        <v>128</v>
      </c>
      <c r="D16" s="22">
        <f>C16-B16</f>
        <v>-79</v>
      </c>
    </row>
    <row r="17" spans="1:4" ht="12.75">
      <c r="A17" s="12" t="s">
        <v>5</v>
      </c>
      <c r="B17" s="20">
        <v>435</v>
      </c>
      <c r="C17" s="21">
        <v>149</v>
      </c>
      <c r="D17" s="22">
        <f aca="true" t="shared" si="2" ref="D17:D23">C17-B17</f>
        <v>-286</v>
      </c>
    </row>
    <row r="18" spans="1:10" ht="12.75">
      <c r="A18" s="12" t="s">
        <v>6</v>
      </c>
      <c r="B18" s="20">
        <v>3878</v>
      </c>
      <c r="C18" s="21">
        <v>2116</v>
      </c>
      <c r="D18" s="22">
        <f t="shared" si="2"/>
        <v>-1762</v>
      </c>
      <c r="G18" s="21"/>
      <c r="I18" s="21"/>
      <c r="J18" s="20"/>
    </row>
    <row r="19" spans="1:9" ht="12.75">
      <c r="A19" s="12" t="s">
        <v>7</v>
      </c>
      <c r="B19" s="20">
        <v>1538</v>
      </c>
      <c r="C19" s="21">
        <v>882</v>
      </c>
      <c r="D19" s="22">
        <f t="shared" si="2"/>
        <v>-656</v>
      </c>
      <c r="G19" s="21"/>
      <c r="I19" s="21"/>
    </row>
    <row r="20" spans="1:10" ht="12.75">
      <c r="A20" s="12" t="s">
        <v>8</v>
      </c>
      <c r="B20" s="20">
        <v>777</v>
      </c>
      <c r="C20" s="21">
        <v>476</v>
      </c>
      <c r="D20" s="22">
        <f t="shared" si="2"/>
        <v>-301</v>
      </c>
      <c r="E20" s="21"/>
      <c r="F20" s="21"/>
      <c r="J20" s="20"/>
    </row>
    <row r="21" spans="1:6" ht="12.75">
      <c r="A21" s="12" t="s">
        <v>9</v>
      </c>
      <c r="B21" s="23">
        <v>541</v>
      </c>
      <c r="C21" s="24">
        <v>284</v>
      </c>
      <c r="D21" s="22">
        <f t="shared" si="2"/>
        <v>-257</v>
      </c>
      <c r="F21" s="21"/>
    </row>
    <row r="22" spans="1:4" ht="12.75">
      <c r="A22" s="12" t="s">
        <v>10</v>
      </c>
      <c r="B22" s="25">
        <v>95</v>
      </c>
      <c r="C22" s="26">
        <f>C11*C33/100</f>
        <v>52.5</v>
      </c>
      <c r="D22" s="22">
        <f t="shared" si="2"/>
        <v>-42.5</v>
      </c>
    </row>
    <row r="23" spans="1:9" ht="12.75">
      <c r="A23" s="8" t="s">
        <v>11</v>
      </c>
      <c r="B23" s="27">
        <f>SUM(B16:B22)</f>
        <v>7471</v>
      </c>
      <c r="C23" s="27">
        <f>SUM(C16:C22)</f>
        <v>4087.5</v>
      </c>
      <c r="D23" s="28">
        <f t="shared" si="2"/>
        <v>-3383.5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13</v>
      </c>
      <c r="B25" s="10"/>
      <c r="C25" s="10"/>
      <c r="D25" s="11"/>
    </row>
    <row r="26" spans="1:4" ht="12.75">
      <c r="A26" s="12"/>
      <c r="B26" s="10">
        <f>B4</f>
        <v>2006</v>
      </c>
      <c r="C26" s="10">
        <f>C4</f>
        <v>2007</v>
      </c>
      <c r="D26" s="13" t="s">
        <v>3</v>
      </c>
    </row>
    <row r="27" spans="1:9" ht="12.75">
      <c r="A27" s="12" t="s">
        <v>4</v>
      </c>
      <c r="B27" s="29">
        <v>7216</v>
      </c>
      <c r="C27" s="21">
        <v>7090</v>
      </c>
      <c r="D27" s="22">
        <f aca="true" t="shared" si="3" ref="D27:D34">C27-B27</f>
        <v>-126</v>
      </c>
      <c r="G27" s="21"/>
      <c r="I27" s="21"/>
    </row>
    <row r="28" spans="1:9" ht="12.75">
      <c r="A28" s="12" t="s">
        <v>5</v>
      </c>
      <c r="B28" s="29">
        <v>23080</v>
      </c>
      <c r="C28" s="21">
        <v>22475</v>
      </c>
      <c r="D28" s="22">
        <f t="shared" si="3"/>
        <v>-605</v>
      </c>
      <c r="G28" s="21"/>
      <c r="I28" s="21"/>
    </row>
    <row r="29" spans="1:10" ht="12.75">
      <c r="A29" s="12" t="s">
        <v>6</v>
      </c>
      <c r="B29" s="20">
        <v>29068</v>
      </c>
      <c r="C29" s="21">
        <v>28502</v>
      </c>
      <c r="D29" s="22">
        <f t="shared" si="3"/>
        <v>-566</v>
      </c>
      <c r="G29" s="21"/>
      <c r="I29" s="21"/>
      <c r="J29" s="29"/>
    </row>
    <row r="30" spans="1:9" ht="12.75">
      <c r="A30" s="12" t="s">
        <v>7</v>
      </c>
      <c r="B30" s="29">
        <v>48377</v>
      </c>
      <c r="C30" s="21">
        <v>45964</v>
      </c>
      <c r="D30" s="22">
        <f t="shared" si="3"/>
        <v>-2413</v>
      </c>
      <c r="G30" s="21"/>
      <c r="I30" s="21"/>
    </row>
    <row r="31" spans="1:10" ht="12.75">
      <c r="A31" s="12" t="s">
        <v>8</v>
      </c>
      <c r="B31" s="20">
        <v>8747</v>
      </c>
      <c r="C31" s="21">
        <v>8608</v>
      </c>
      <c r="D31" s="22">
        <f t="shared" si="3"/>
        <v>-139</v>
      </c>
      <c r="E31" s="21"/>
      <c r="F31" s="21"/>
      <c r="G31" s="21"/>
      <c r="I31" s="21"/>
      <c r="J31" s="29"/>
    </row>
    <row r="32" spans="1:9" ht="12.75">
      <c r="A32" s="12" t="s">
        <v>9</v>
      </c>
      <c r="B32" s="29">
        <v>9257</v>
      </c>
      <c r="C32" s="21">
        <v>8910</v>
      </c>
      <c r="D32" s="22">
        <f t="shared" si="3"/>
        <v>-347</v>
      </c>
      <c r="G32" s="21"/>
      <c r="I32" s="21"/>
    </row>
    <row r="33" spans="1:9" ht="12.75">
      <c r="A33" s="12" t="s">
        <v>10</v>
      </c>
      <c r="B33" s="29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11</v>
      </c>
      <c r="B34" s="27">
        <f>SUM(B27:B33)</f>
        <v>128245</v>
      </c>
      <c r="C34" s="27">
        <f>SUM(C27:C33)</f>
        <v>124049</v>
      </c>
      <c r="D34" s="28">
        <f t="shared" si="3"/>
        <v>-4196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14</v>
      </c>
    </row>
    <row r="37" ht="12.75">
      <c r="A37" s="32" t="s">
        <v>15</v>
      </c>
    </row>
    <row r="38" ht="12.75">
      <c r="A38" s="32"/>
    </row>
    <row r="39" ht="12.75">
      <c r="A39" s="32" t="s">
        <v>16</v>
      </c>
    </row>
    <row r="40" ht="12.75">
      <c r="A40" t="s">
        <v>75</v>
      </c>
    </row>
    <row r="41" ht="12.75">
      <c r="A41" s="32" t="s">
        <v>71</v>
      </c>
    </row>
    <row r="45" ht="12.75">
      <c r="A45" t="s">
        <v>18</v>
      </c>
    </row>
    <row r="46" ht="12.75">
      <c r="A46" t="s">
        <v>19</v>
      </c>
    </row>
    <row r="47" ht="12.75"/>
    <row r="48" spans="1:3" ht="12.75">
      <c r="A48" t="s">
        <v>76</v>
      </c>
      <c r="B48">
        <v>2007</v>
      </c>
      <c r="C48" t="s">
        <v>21</v>
      </c>
    </row>
    <row r="49" ht="13.5" thickBot="1"/>
    <row r="50" spans="1:16" s="39" customFormat="1" ht="12.75">
      <c r="A50" s="33">
        <v>2007</v>
      </c>
      <c r="B50" s="34" t="str">
        <f>A48</f>
        <v>UGE 13</v>
      </c>
      <c r="C50" s="35"/>
      <c r="D50" s="36"/>
      <c r="E50" s="37" t="str">
        <f>B50</f>
        <v>UGE 13</v>
      </c>
      <c r="F50" s="35"/>
      <c r="G50" s="36"/>
      <c r="H50" s="35" t="str">
        <f>B50</f>
        <v>UGE 13</v>
      </c>
      <c r="I50" s="35"/>
      <c r="J50" s="36"/>
      <c r="K50" s="35" t="str">
        <f>B50</f>
        <v>UGE 13</v>
      </c>
      <c r="L50" s="35"/>
      <c r="M50" s="36"/>
      <c r="N50" s="35" t="str">
        <f>B50</f>
        <v>UGE 13</v>
      </c>
      <c r="O50" s="35"/>
      <c r="P50" s="38"/>
    </row>
    <row r="51" spans="1:16" ht="12.75">
      <c r="A51" s="40"/>
      <c r="B51" s="41" t="s">
        <v>7</v>
      </c>
      <c r="C51" s="42"/>
      <c r="D51" s="42"/>
      <c r="E51" s="43" t="s">
        <v>9</v>
      </c>
      <c r="F51" s="42"/>
      <c r="G51" s="42"/>
      <c r="H51" s="43" t="s">
        <v>4</v>
      </c>
      <c r="I51" s="42"/>
      <c r="J51" s="42"/>
      <c r="K51" s="43" t="s">
        <v>22</v>
      </c>
      <c r="L51" s="42"/>
      <c r="M51" s="42"/>
      <c r="N51" s="43" t="s">
        <v>11</v>
      </c>
      <c r="O51" s="42"/>
      <c r="P51" s="44"/>
    </row>
    <row r="52" spans="1:16" ht="13.5" thickBot="1">
      <c r="A52" s="45" t="s">
        <v>23</v>
      </c>
      <c r="B52" s="46" t="s">
        <v>24</v>
      </c>
      <c r="C52" s="47" t="s">
        <v>25</v>
      </c>
      <c r="D52" s="48" t="s">
        <v>26</v>
      </c>
      <c r="E52" s="47" t="s">
        <v>24</v>
      </c>
      <c r="F52" s="47" t="s">
        <v>25</v>
      </c>
      <c r="G52" s="48" t="s">
        <v>26</v>
      </c>
      <c r="H52" s="47" t="s">
        <v>24</v>
      </c>
      <c r="I52" s="47" t="s">
        <v>25</v>
      </c>
      <c r="J52" s="48" t="s">
        <v>26</v>
      </c>
      <c r="K52" s="47" t="s">
        <v>24</v>
      </c>
      <c r="L52" s="47" t="s">
        <v>25</v>
      </c>
      <c r="M52" s="48" t="s">
        <v>26</v>
      </c>
      <c r="N52" s="47" t="s">
        <v>24</v>
      </c>
      <c r="O52" s="47" t="s">
        <v>25</v>
      </c>
      <c r="P52" s="49" t="s">
        <v>26</v>
      </c>
    </row>
    <row r="53" spans="1:16" ht="12.75">
      <c r="A53" s="40" t="s">
        <v>27</v>
      </c>
      <c r="B53" s="50">
        <f>C53/D53*100</f>
        <v>2.9037086023563816</v>
      </c>
      <c r="C53" s="51">
        <v>90.18918918918922</v>
      </c>
      <c r="D53" s="52">
        <v>3106</v>
      </c>
      <c r="E53" s="50">
        <f>F53/G53*100</f>
        <v>3.883029721955897</v>
      </c>
      <c r="F53" s="51">
        <v>81</v>
      </c>
      <c r="G53" s="52">
        <v>2086</v>
      </c>
      <c r="H53" s="50">
        <f>I53/J53*100</f>
        <v>2.720450281425891</v>
      </c>
      <c r="I53" s="51">
        <v>58</v>
      </c>
      <c r="J53" s="52">
        <v>2132</v>
      </c>
      <c r="K53" s="50">
        <f>L53/M53*100</f>
        <v>1.383099658961728</v>
      </c>
      <c r="L53" s="51">
        <v>73</v>
      </c>
      <c r="M53" s="53">
        <v>5278</v>
      </c>
      <c r="N53" s="50">
        <f>O53/P53*100</f>
        <v>2.397946271934528</v>
      </c>
      <c r="O53" s="51">
        <f>L53+I53+F53+C53</f>
        <v>302.1891891891892</v>
      </c>
      <c r="P53" s="54">
        <f>M53+J53+G53+D53</f>
        <v>12602</v>
      </c>
    </row>
    <row r="54" spans="1:16" ht="12.75">
      <c r="A54" s="40" t="s">
        <v>28</v>
      </c>
      <c r="B54" s="50">
        <f aca="true" t="shared" si="4" ref="B54:B66">C54/D54*100</f>
        <v>1.9392372333548804</v>
      </c>
      <c r="C54" s="51">
        <v>60</v>
      </c>
      <c r="D54" s="52">
        <v>3094</v>
      </c>
      <c r="E54" s="50">
        <f aca="true" t="shared" si="5" ref="E54:E66">F54/G54*100</f>
        <v>3.2046014790468362</v>
      </c>
      <c r="F54" s="51">
        <v>39</v>
      </c>
      <c r="G54" s="52">
        <v>1217</v>
      </c>
      <c r="H54" s="50">
        <f>I54/J54*100</f>
        <v>2.0715630885122414</v>
      </c>
      <c r="I54" s="51">
        <v>22</v>
      </c>
      <c r="J54" s="52">
        <v>1062</v>
      </c>
      <c r="K54" s="50">
        <f aca="true" t="shared" si="6" ref="K54:K66">L54/M54*100</f>
        <v>0.10706638115631692</v>
      </c>
      <c r="L54" s="51">
        <v>1</v>
      </c>
      <c r="M54" s="52">
        <v>934</v>
      </c>
      <c r="N54" s="50">
        <f aca="true" t="shared" si="7" ref="N54:N67">O54/P54*100</f>
        <v>1.9343586491200253</v>
      </c>
      <c r="O54" s="51">
        <f>L54+I54+F54+C54</f>
        <v>122</v>
      </c>
      <c r="P54" s="54">
        <f>M54+J54+G54+D54</f>
        <v>6307</v>
      </c>
    </row>
    <row r="55" spans="1:16" ht="12.75">
      <c r="A55" s="40" t="s">
        <v>29</v>
      </c>
      <c r="B55" s="50">
        <f t="shared" si="4"/>
        <v>2.0488080673265863</v>
      </c>
      <c r="C55" s="51">
        <v>119.48648648648651</v>
      </c>
      <c r="D55" s="52">
        <v>5832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2.0488080673265863</v>
      </c>
      <c r="O55" s="51">
        <f>F55+C55</f>
        <v>119.48648648648651</v>
      </c>
      <c r="P55" s="54">
        <f>G55+D55</f>
        <v>5832</v>
      </c>
    </row>
    <row r="56" spans="1:16" ht="12.75">
      <c r="A56" s="40" t="s">
        <v>30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0.47745358090185674</v>
      </c>
      <c r="L56">
        <v>9</v>
      </c>
      <c r="M56" s="52">
        <v>1885</v>
      </c>
      <c r="N56" s="50">
        <f t="shared" si="7"/>
        <v>0.47745358090185674</v>
      </c>
      <c r="O56" s="51">
        <f>L56+F56+C56</f>
        <v>9</v>
      </c>
      <c r="P56" s="54">
        <f>M56+G56+D56</f>
        <v>1885</v>
      </c>
    </row>
    <row r="57" spans="1:16" ht="12.75">
      <c r="A57" s="40" t="s">
        <v>31</v>
      </c>
      <c r="B57" s="50"/>
      <c r="C57" s="51"/>
      <c r="D57" s="52"/>
      <c r="E57" s="50">
        <f t="shared" si="5"/>
        <v>1.9313304721030045</v>
      </c>
      <c r="F57" s="51">
        <v>9</v>
      </c>
      <c r="G57" s="52">
        <v>466</v>
      </c>
      <c r="H57" s="50">
        <f>I57/J57*100</f>
        <v>1.2738853503184715</v>
      </c>
      <c r="I57" s="51">
        <v>8</v>
      </c>
      <c r="J57" s="52">
        <v>628</v>
      </c>
      <c r="K57" s="50">
        <f t="shared" si="6"/>
        <v>0.4444444444444444</v>
      </c>
      <c r="L57" s="51">
        <v>5</v>
      </c>
      <c r="M57" s="52">
        <v>1125</v>
      </c>
      <c r="N57" s="50">
        <f t="shared" si="7"/>
        <v>0.9914375844975214</v>
      </c>
      <c r="O57" s="51">
        <f aca="true" t="shared" si="8" ref="O57:P67">L57+I57+F57+C57</f>
        <v>22</v>
      </c>
      <c r="P57" s="54">
        <f t="shared" si="8"/>
        <v>2219</v>
      </c>
    </row>
    <row r="58" spans="1:16" ht="12.75">
      <c r="A58" s="40" t="s">
        <v>32</v>
      </c>
      <c r="B58" s="50">
        <f t="shared" si="4"/>
        <v>2.3081475636220166</v>
      </c>
      <c r="C58" s="51">
        <v>9.486486486486488</v>
      </c>
      <c r="D58" s="52">
        <v>411</v>
      </c>
      <c r="E58" s="50"/>
      <c r="F58" s="51"/>
      <c r="G58" s="52"/>
      <c r="H58" s="50">
        <f>I58/J58*100</f>
        <v>5.263157894736842</v>
      </c>
      <c r="I58" s="51">
        <v>4</v>
      </c>
      <c r="J58" s="52">
        <v>76</v>
      </c>
      <c r="K58" s="50">
        <f t="shared" si="6"/>
        <v>0.975609756097561</v>
      </c>
      <c r="L58" s="51">
        <v>2</v>
      </c>
      <c r="M58" s="52">
        <v>205</v>
      </c>
      <c r="N58" s="50">
        <f t="shared" si="7"/>
        <v>2.237931573191689</v>
      </c>
      <c r="O58" s="51">
        <f t="shared" si="8"/>
        <v>15.486486486486488</v>
      </c>
      <c r="P58" s="54">
        <f t="shared" si="8"/>
        <v>692</v>
      </c>
    </row>
    <row r="59" spans="1:16" ht="12.75">
      <c r="A59" s="40" t="s">
        <v>33</v>
      </c>
      <c r="B59" s="50">
        <f t="shared" si="4"/>
        <v>1.6902920330559068</v>
      </c>
      <c r="C59" s="51">
        <v>62.13513513513513</v>
      </c>
      <c r="D59" s="52">
        <v>3676</v>
      </c>
      <c r="E59" s="50">
        <f t="shared" si="5"/>
        <v>3.1542056074766354</v>
      </c>
      <c r="F59" s="51">
        <v>27</v>
      </c>
      <c r="G59" s="52">
        <v>856</v>
      </c>
      <c r="H59" s="50">
        <f>I59/J59*100</f>
        <v>1.4947683109118086</v>
      </c>
      <c r="I59" s="51">
        <v>10</v>
      </c>
      <c r="J59" s="52">
        <v>669</v>
      </c>
      <c r="K59" s="50">
        <f t="shared" si="6"/>
        <v>0.5230125523012552</v>
      </c>
      <c r="L59" s="51">
        <v>10</v>
      </c>
      <c r="M59" s="52">
        <v>1912</v>
      </c>
      <c r="N59" s="50">
        <f t="shared" si="7"/>
        <v>1.534305287995714</v>
      </c>
      <c r="O59" s="51">
        <f t="shared" si="8"/>
        <v>109.13513513513513</v>
      </c>
      <c r="P59" s="54">
        <f t="shared" si="8"/>
        <v>7113</v>
      </c>
    </row>
    <row r="60" spans="1:16" ht="12.75">
      <c r="A60" s="40" t="s">
        <v>34</v>
      </c>
      <c r="B60" s="50">
        <f t="shared" si="4"/>
        <v>2.0051866577700124</v>
      </c>
      <c r="C60" s="51">
        <v>78.78378378378379</v>
      </c>
      <c r="D60" s="52">
        <v>3929</v>
      </c>
      <c r="E60" s="50"/>
      <c r="F60" s="51"/>
      <c r="G60" s="52"/>
      <c r="H60" s="50"/>
      <c r="I60" s="51"/>
      <c r="J60" s="52"/>
      <c r="K60" s="50">
        <f t="shared" si="6"/>
        <v>0.5688282138794084</v>
      </c>
      <c r="L60" s="51">
        <v>5</v>
      </c>
      <c r="M60" s="52">
        <v>879</v>
      </c>
      <c r="N60" s="50">
        <f t="shared" si="7"/>
        <v>1.7425911768673832</v>
      </c>
      <c r="O60" s="51">
        <f t="shared" si="8"/>
        <v>83.78378378378379</v>
      </c>
      <c r="P60" s="54">
        <f t="shared" si="8"/>
        <v>4808</v>
      </c>
    </row>
    <row r="61" spans="1:16" ht="12.75">
      <c r="A61" s="40" t="s">
        <v>35</v>
      </c>
      <c r="B61" s="50">
        <f t="shared" si="4"/>
        <v>1.2814108008193041</v>
      </c>
      <c r="C61" s="51">
        <v>41.59459459459461</v>
      </c>
      <c r="D61" s="52">
        <v>3246</v>
      </c>
      <c r="E61" s="50">
        <f t="shared" si="5"/>
        <v>4.957805907172996</v>
      </c>
      <c r="F61" s="51">
        <v>47</v>
      </c>
      <c r="G61" s="52">
        <v>948</v>
      </c>
      <c r="H61" s="50">
        <f>I61/J61*100</f>
        <v>0.9779951100244498</v>
      </c>
      <c r="I61" s="51">
        <v>4</v>
      </c>
      <c r="J61" s="52">
        <v>409</v>
      </c>
      <c r="K61" s="50">
        <f t="shared" si="6"/>
        <v>0.08673026886383348</v>
      </c>
      <c r="L61" s="51">
        <v>1</v>
      </c>
      <c r="M61" s="52">
        <v>1153</v>
      </c>
      <c r="N61" s="50">
        <f t="shared" si="7"/>
        <v>1.6260353473696076</v>
      </c>
      <c r="O61" s="51">
        <f t="shared" si="8"/>
        <v>93.59459459459461</v>
      </c>
      <c r="P61" s="54">
        <f t="shared" si="8"/>
        <v>5756</v>
      </c>
    </row>
    <row r="62" spans="1:16" ht="12.75">
      <c r="A62" s="40" t="s">
        <v>36</v>
      </c>
      <c r="B62" s="50"/>
      <c r="C62" s="51"/>
      <c r="D62" s="52"/>
      <c r="E62" s="50">
        <f t="shared" si="5"/>
        <v>1.1787819253438114</v>
      </c>
      <c r="F62" s="51">
        <v>6</v>
      </c>
      <c r="G62" s="52">
        <v>509</v>
      </c>
      <c r="H62" s="50">
        <f>I62/J62*100</f>
        <v>0.23696682464454977</v>
      </c>
      <c r="I62" s="51">
        <v>1</v>
      </c>
      <c r="J62" s="52">
        <v>422</v>
      </c>
      <c r="K62" s="50">
        <f t="shared" si="6"/>
        <v>0.4720161834120027</v>
      </c>
      <c r="L62" s="51">
        <v>7</v>
      </c>
      <c r="M62" s="52">
        <v>1483</v>
      </c>
      <c r="N62" s="50">
        <f t="shared" si="7"/>
        <v>0.579950289975145</v>
      </c>
      <c r="O62" s="51">
        <f t="shared" si="8"/>
        <v>14</v>
      </c>
      <c r="P62" s="54">
        <f t="shared" si="8"/>
        <v>2414</v>
      </c>
    </row>
    <row r="63" spans="1:16" ht="12.75">
      <c r="A63" s="40" t="s">
        <v>37</v>
      </c>
      <c r="B63" s="50">
        <f t="shared" si="4"/>
        <v>1.9305019305019304</v>
      </c>
      <c r="C63" s="51">
        <v>127.2972972972973</v>
      </c>
      <c r="D63" s="52">
        <v>6594</v>
      </c>
      <c r="E63" s="50">
        <f t="shared" si="5"/>
        <v>1.6574585635359116</v>
      </c>
      <c r="F63" s="51">
        <v>9</v>
      </c>
      <c r="G63" s="52">
        <v>543</v>
      </c>
      <c r="H63" s="50"/>
      <c r="I63" s="51"/>
      <c r="J63" s="52"/>
      <c r="K63" s="50">
        <f t="shared" si="6"/>
        <v>0.2850356294536817</v>
      </c>
      <c r="L63">
        <v>6</v>
      </c>
      <c r="M63" s="52">
        <v>2105</v>
      </c>
      <c r="N63" s="50">
        <f t="shared" si="7"/>
        <v>1.5396807757768587</v>
      </c>
      <c r="O63" s="51">
        <f t="shared" si="8"/>
        <v>142.2972972972973</v>
      </c>
      <c r="P63" s="54">
        <f t="shared" si="8"/>
        <v>9242</v>
      </c>
    </row>
    <row r="64" spans="1:16" ht="12.75">
      <c r="A64" s="40" t="s">
        <v>38</v>
      </c>
      <c r="B64" s="50">
        <f t="shared" si="4"/>
        <v>1.7812196570480492</v>
      </c>
      <c r="C64" s="51">
        <v>102.13513513513513</v>
      </c>
      <c r="D64" s="52">
        <v>5734</v>
      </c>
      <c r="E64" s="50">
        <f t="shared" si="5"/>
        <v>1.2804097311139564</v>
      </c>
      <c r="F64" s="51">
        <v>10</v>
      </c>
      <c r="G64" s="52">
        <v>781</v>
      </c>
      <c r="H64" s="50">
        <f>I64/J64*100</f>
        <v>1.215277777777778</v>
      </c>
      <c r="I64" s="51">
        <v>7</v>
      </c>
      <c r="J64" s="52">
        <v>576</v>
      </c>
      <c r="K64" s="50">
        <f t="shared" si="6"/>
        <v>0.3518373729476153</v>
      </c>
      <c r="L64" s="51">
        <v>9</v>
      </c>
      <c r="M64" s="52">
        <v>2558</v>
      </c>
      <c r="N64" s="50">
        <f t="shared" si="7"/>
        <v>1.327962847291275</v>
      </c>
      <c r="O64" s="51">
        <f t="shared" si="8"/>
        <v>128.13513513513513</v>
      </c>
      <c r="P64" s="54">
        <f t="shared" si="8"/>
        <v>9649</v>
      </c>
    </row>
    <row r="65" spans="1:16" ht="12.75">
      <c r="A65" s="40" t="s">
        <v>39</v>
      </c>
      <c r="B65" s="50">
        <f t="shared" si="4"/>
        <v>1.5225666122892878</v>
      </c>
      <c r="C65" s="51">
        <v>84</v>
      </c>
      <c r="D65" s="52">
        <v>5517</v>
      </c>
      <c r="E65" s="50">
        <f t="shared" si="5"/>
        <v>1.607717041800643</v>
      </c>
      <c r="F65" s="51">
        <v>10</v>
      </c>
      <c r="G65" s="52">
        <v>622</v>
      </c>
      <c r="H65" s="50">
        <f>I65/J65*100</f>
        <v>0.4705882352941176</v>
      </c>
      <c r="I65" s="51">
        <v>2</v>
      </c>
      <c r="J65" s="52">
        <v>425</v>
      </c>
      <c r="K65" s="50">
        <f t="shared" si="6"/>
        <v>0.5657708628005658</v>
      </c>
      <c r="L65" s="51">
        <v>4</v>
      </c>
      <c r="M65" s="52">
        <v>707</v>
      </c>
      <c r="N65" s="50">
        <f t="shared" si="7"/>
        <v>1.3753266400770183</v>
      </c>
      <c r="O65" s="51">
        <f t="shared" si="8"/>
        <v>100</v>
      </c>
      <c r="P65" s="54">
        <f t="shared" si="8"/>
        <v>7271</v>
      </c>
    </row>
    <row r="66" spans="1:16" s="39" customFormat="1" ht="13.5" thickBot="1">
      <c r="A66" s="45" t="s">
        <v>40</v>
      </c>
      <c r="B66" s="50">
        <f t="shared" si="4"/>
        <v>2.2075339588292957</v>
      </c>
      <c r="C66" s="51">
        <v>106.51351351351352</v>
      </c>
      <c r="D66" s="52">
        <v>4825</v>
      </c>
      <c r="E66" s="50">
        <f t="shared" si="5"/>
        <v>5.215419501133787</v>
      </c>
      <c r="F66" s="51">
        <v>46</v>
      </c>
      <c r="G66" s="52">
        <v>882</v>
      </c>
      <c r="H66" s="50">
        <f>I66/J66*100</f>
        <v>1.7366136034732274</v>
      </c>
      <c r="I66" s="51">
        <v>12</v>
      </c>
      <c r="J66" s="52">
        <v>691</v>
      </c>
      <c r="K66" s="50">
        <f t="shared" si="6"/>
        <v>0.7552199022656597</v>
      </c>
      <c r="L66" s="51">
        <v>17</v>
      </c>
      <c r="M66" s="52">
        <v>2251</v>
      </c>
      <c r="N66" s="50">
        <f t="shared" si="7"/>
        <v>2.0986647417448667</v>
      </c>
      <c r="O66" s="51">
        <f t="shared" si="8"/>
        <v>181.51351351351352</v>
      </c>
      <c r="P66" s="54">
        <f t="shared" si="8"/>
        <v>8649</v>
      </c>
    </row>
    <row r="67" spans="1:16" ht="13.5" thickBot="1">
      <c r="A67" s="55" t="s">
        <v>41</v>
      </c>
      <c r="B67" s="56">
        <f>C67/D67*100</f>
        <v>1.9180698407919714</v>
      </c>
      <c r="C67" s="57">
        <f>SUM(C53:C66)</f>
        <v>881.6216216216218</v>
      </c>
      <c r="D67" s="58">
        <f>SUM(D53:D66)</f>
        <v>45964</v>
      </c>
      <c r="E67" s="59">
        <f>F67/G67*100</f>
        <v>3.1874298540965205</v>
      </c>
      <c r="F67" s="57">
        <f>SUM(F53:F66)</f>
        <v>284</v>
      </c>
      <c r="G67" s="57">
        <f>SUM(G53:G66)</f>
        <v>8910</v>
      </c>
      <c r="H67" s="59">
        <f>I67/J67*100</f>
        <v>1.8053596614950633</v>
      </c>
      <c r="I67" s="57">
        <f>SUM(I53:I66)</f>
        <v>128</v>
      </c>
      <c r="J67" s="57">
        <f>SUM(J53:J66)</f>
        <v>7090</v>
      </c>
      <c r="K67" s="60">
        <f>L67/M67*100</f>
        <v>0.6629588431590656</v>
      </c>
      <c r="L67" s="57">
        <f>SUM(L53:L66)</f>
        <v>149</v>
      </c>
      <c r="M67" s="58">
        <f>SUM(M53:M66)</f>
        <v>22475</v>
      </c>
      <c r="N67" s="59">
        <f t="shared" si="7"/>
        <v>1.708477861677213</v>
      </c>
      <c r="O67" s="57">
        <f t="shared" si="8"/>
        <v>1442.6216216216217</v>
      </c>
      <c r="P67" s="61">
        <f t="shared" si="8"/>
        <v>84439</v>
      </c>
    </row>
    <row r="68" ht="12.75">
      <c r="A68" t="s">
        <v>42</v>
      </c>
    </row>
    <row r="69" ht="12.75">
      <c r="A69" t="s">
        <v>43</v>
      </c>
    </row>
    <row r="70" ht="12.75">
      <c r="A70" s="63" t="s">
        <v>44</v>
      </c>
    </row>
    <row r="71" ht="12.75"/>
    <row r="72" ht="12.75">
      <c r="A72" t="s">
        <v>16</v>
      </c>
    </row>
    <row r="73" ht="12.75">
      <c r="A73" t="s">
        <v>75</v>
      </c>
    </row>
    <row r="74" ht="12.75">
      <c r="A74" t="s">
        <v>71</v>
      </c>
    </row>
    <row r="77" ht="13.5" thickBot="1"/>
    <row r="78" spans="1:4" ht="12.75">
      <c r="A78" s="34">
        <v>2007</v>
      </c>
      <c r="B78" s="64" t="s">
        <v>77</v>
      </c>
      <c r="C78" s="35"/>
      <c r="D78" s="38"/>
    </row>
    <row r="79" spans="1:4" ht="12.75">
      <c r="A79" s="41"/>
      <c r="B79" s="43" t="s">
        <v>45</v>
      </c>
      <c r="C79" s="42"/>
      <c r="D79" s="44"/>
    </row>
    <row r="80" spans="1:4" ht="13.5" thickBot="1">
      <c r="A80" s="65" t="s">
        <v>46</v>
      </c>
      <c r="B80" s="47" t="s">
        <v>24</v>
      </c>
      <c r="C80" s="47" t="s">
        <v>25</v>
      </c>
      <c r="D80" s="49" t="s">
        <v>26</v>
      </c>
    </row>
    <row r="81" spans="1:6" ht="12.75">
      <c r="A81" s="66" t="s">
        <v>47</v>
      </c>
      <c r="B81" s="50">
        <f aca="true" t="shared" si="9" ref="B81:B86">C81/D81*100</f>
        <v>7.937379840703103</v>
      </c>
      <c r="C81" s="51">
        <v>578</v>
      </c>
      <c r="D81" s="54">
        <v>7282</v>
      </c>
      <c r="E81" s="67"/>
      <c r="F81" s="67"/>
    </row>
    <row r="82" spans="1:6" ht="12.75">
      <c r="A82" s="66" t="s">
        <v>48</v>
      </c>
      <c r="B82" s="50">
        <f t="shared" si="9"/>
        <v>7.0476190476190474</v>
      </c>
      <c r="C82" s="51">
        <v>481</v>
      </c>
      <c r="D82" s="54">
        <v>6825</v>
      </c>
      <c r="E82" s="67"/>
      <c r="F82" s="67"/>
    </row>
    <row r="83" spans="1:6" ht="12.75">
      <c r="A83" s="66" t="s">
        <v>49</v>
      </c>
      <c r="B83" s="50">
        <f t="shared" si="9"/>
        <v>6.23379551347086</v>
      </c>
      <c r="C83" s="51">
        <v>553</v>
      </c>
      <c r="D83" s="54">
        <v>8871</v>
      </c>
      <c r="E83" s="67"/>
      <c r="F83" s="67"/>
    </row>
    <row r="84" spans="1:6" ht="12.75">
      <c r="A84" s="66" t="s">
        <v>50</v>
      </c>
      <c r="B84" s="50">
        <f t="shared" si="9"/>
        <v>5.207373271889401</v>
      </c>
      <c r="C84" s="51">
        <v>452</v>
      </c>
      <c r="D84" s="54">
        <v>8680</v>
      </c>
      <c r="E84" s="67"/>
      <c r="F84" s="67"/>
    </row>
    <row r="85" spans="1:6" ht="13.5" thickBot="1">
      <c r="A85" s="66" t="s">
        <v>51</v>
      </c>
      <c r="B85" s="50">
        <f t="shared" si="9"/>
        <v>9.75157582499073</v>
      </c>
      <c r="C85" s="51">
        <v>526</v>
      </c>
      <c r="D85" s="54">
        <v>5394</v>
      </c>
      <c r="E85" s="67"/>
      <c r="F85" s="67"/>
    </row>
    <row r="86" spans="1:10" ht="13.5" thickBot="1">
      <c r="A86" s="68" t="s">
        <v>41</v>
      </c>
      <c r="B86" s="59">
        <f t="shared" si="9"/>
        <v>6.990175968908561</v>
      </c>
      <c r="C86" s="57">
        <f>SUM(C81:C85)</f>
        <v>2590</v>
      </c>
      <c r="D86" s="61">
        <f>SUM(D81:D85)</f>
        <v>37052</v>
      </c>
      <c r="E86" s="67"/>
      <c r="F86" s="67"/>
      <c r="G86" s="67"/>
      <c r="J86" s="67"/>
    </row>
    <row r="87" spans="1:8" ht="12.75">
      <c r="A87" t="s">
        <v>52</v>
      </c>
      <c r="H87" s="67"/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8"/>
  <dimension ref="A1:P86"/>
  <sheetViews>
    <sheetView workbookViewId="0" topLeftCell="A1">
      <selection activeCell="F72" sqref="F72"/>
    </sheetView>
  </sheetViews>
  <sheetFormatPr defaultColWidth="9.140625" defaultRowHeight="12.75"/>
  <cols>
    <col min="1" max="1" width="22.851562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82</v>
      </c>
      <c r="B1" s="2"/>
      <c r="C1" s="2"/>
      <c r="D1" s="3"/>
    </row>
    <row r="2" spans="1:4" ht="15.75">
      <c r="A2" s="5" t="s">
        <v>1</v>
      </c>
      <c r="B2" s="6"/>
      <c r="C2" s="6"/>
      <c r="D2" s="7"/>
    </row>
    <row r="3" spans="1:4" ht="12.75">
      <c r="A3" s="8" t="s">
        <v>2</v>
      </c>
      <c r="B3" s="9"/>
      <c r="C3" s="10"/>
      <c r="D3" s="11"/>
    </row>
    <row r="4" spans="1:4" ht="12.75">
      <c r="A4" s="12"/>
      <c r="B4" s="10">
        <v>2006</v>
      </c>
      <c r="C4" s="10">
        <v>2007</v>
      </c>
      <c r="D4" s="13" t="s">
        <v>3</v>
      </c>
    </row>
    <row r="5" spans="1:4" ht="12.75">
      <c r="A5" s="12" t="s">
        <v>4</v>
      </c>
      <c r="B5" s="14">
        <f aca="true" t="shared" si="0" ref="B5:C12">B16/B27*100</f>
        <v>2.8131929046563195</v>
      </c>
      <c r="C5" s="14">
        <f t="shared" si="0"/>
        <v>1.6282033130397846</v>
      </c>
      <c r="D5" s="15">
        <f aca="true" t="shared" si="1" ref="D5:D12">C5-B5</f>
        <v>-1.184989591616535</v>
      </c>
    </row>
    <row r="6" spans="1:4" ht="12.75">
      <c r="A6" s="12" t="s">
        <v>5</v>
      </c>
      <c r="B6" s="14">
        <f t="shared" si="0"/>
        <v>1.5427404284907218</v>
      </c>
      <c r="C6" s="14">
        <f t="shared" si="0"/>
        <v>0.6811200641054178</v>
      </c>
      <c r="D6" s="15">
        <f t="shared" si="1"/>
        <v>-0.861620364385304</v>
      </c>
    </row>
    <row r="7" spans="1:4" ht="12.75">
      <c r="A7" s="12" t="s">
        <v>6</v>
      </c>
      <c r="B7" s="14">
        <f t="shared" si="0"/>
        <v>11.020422219926301</v>
      </c>
      <c r="C7" s="14">
        <f t="shared" si="0"/>
        <v>7.433866176262555</v>
      </c>
      <c r="D7" s="15">
        <f t="shared" si="1"/>
        <v>-3.5865560436637463</v>
      </c>
    </row>
    <row r="8" spans="1:4" ht="12.75">
      <c r="A8" s="12" t="s">
        <v>7</v>
      </c>
      <c r="B8" s="14">
        <f t="shared" si="0"/>
        <v>2.8896492023578877</v>
      </c>
      <c r="C8" s="14">
        <f t="shared" si="0"/>
        <v>1.7960965699094384</v>
      </c>
      <c r="D8" s="15">
        <f t="shared" si="1"/>
        <v>-1.0935526324484492</v>
      </c>
    </row>
    <row r="9" spans="1:4" ht="12.75">
      <c r="A9" s="12" t="s">
        <v>8</v>
      </c>
      <c r="B9" s="14">
        <f t="shared" si="0"/>
        <v>6.340315895597626</v>
      </c>
      <c r="C9" s="14">
        <f t="shared" si="0"/>
        <v>5.537830446672744</v>
      </c>
      <c r="D9" s="15">
        <f t="shared" si="1"/>
        <v>-0.802485448924882</v>
      </c>
    </row>
    <row r="10" spans="1:4" ht="12.75">
      <c r="A10" s="12" t="s">
        <v>9</v>
      </c>
      <c r="B10" s="14">
        <f t="shared" si="0"/>
        <v>3.826668103912903</v>
      </c>
      <c r="C10" s="14">
        <f t="shared" si="0"/>
        <v>2.6398210290827744</v>
      </c>
      <c r="D10" s="15">
        <f t="shared" si="1"/>
        <v>-1.1868470748301285</v>
      </c>
    </row>
    <row r="11" spans="1:4" ht="12.75">
      <c r="A11" s="12" t="s">
        <v>10</v>
      </c>
      <c r="B11" s="14">
        <f t="shared" si="0"/>
        <v>3.1</v>
      </c>
      <c r="C11" s="14">
        <v>2.1</v>
      </c>
      <c r="D11" s="15">
        <f t="shared" si="1"/>
        <v>-1</v>
      </c>
    </row>
    <row r="12" spans="1:4" ht="12.75">
      <c r="A12" s="8" t="s">
        <v>11</v>
      </c>
      <c r="B12" s="16">
        <f t="shared" si="0"/>
        <v>4.793129212521208</v>
      </c>
      <c r="C12" s="17">
        <f>C23/C34*100</f>
        <v>3.198696544233013</v>
      </c>
      <c r="D12" s="18">
        <f t="shared" si="1"/>
        <v>-1.5944326682881953</v>
      </c>
    </row>
    <row r="13" spans="1:4" ht="12.75">
      <c r="A13" s="19"/>
      <c r="B13" s="6"/>
      <c r="C13" s="6"/>
      <c r="D13" s="7"/>
    </row>
    <row r="14" spans="1:4" ht="12.75">
      <c r="A14" s="8" t="s">
        <v>12</v>
      </c>
      <c r="B14" s="10"/>
      <c r="C14" s="10"/>
      <c r="D14" s="11"/>
    </row>
    <row r="15" spans="1:4" ht="12.75">
      <c r="A15" s="12"/>
      <c r="B15" s="10">
        <f>B4</f>
        <v>2006</v>
      </c>
      <c r="C15" s="10">
        <f>C4</f>
        <v>2007</v>
      </c>
      <c r="D15" s="13" t="s">
        <v>3</v>
      </c>
    </row>
    <row r="16" spans="1:4" ht="12.75">
      <c r="A16" s="12" t="s">
        <v>4</v>
      </c>
      <c r="B16" s="20">
        <v>203</v>
      </c>
      <c r="C16" s="21">
        <v>115</v>
      </c>
      <c r="D16" s="22">
        <f>C16-B16</f>
        <v>-88</v>
      </c>
    </row>
    <row r="17" spans="1:4" ht="12.75">
      <c r="A17" s="12" t="s">
        <v>5</v>
      </c>
      <c r="B17" s="20">
        <v>355</v>
      </c>
      <c r="C17" s="21">
        <v>153</v>
      </c>
      <c r="D17" s="22">
        <f aca="true" t="shared" si="2" ref="D17:D23">C17-B17</f>
        <v>-202</v>
      </c>
    </row>
    <row r="18" spans="1:10" ht="12.75">
      <c r="A18" s="12" t="s">
        <v>6</v>
      </c>
      <c r="B18" s="20">
        <v>3200</v>
      </c>
      <c r="C18" s="21">
        <v>2102</v>
      </c>
      <c r="D18" s="22">
        <f t="shared" si="2"/>
        <v>-1098</v>
      </c>
      <c r="G18" s="21"/>
      <c r="I18" s="21"/>
      <c r="J18" s="20"/>
    </row>
    <row r="19" spans="1:9" ht="12.75">
      <c r="A19" s="12" t="s">
        <v>7</v>
      </c>
      <c r="B19" s="20">
        <v>1402</v>
      </c>
      <c r="C19" s="21">
        <v>831</v>
      </c>
      <c r="D19" s="22">
        <f t="shared" si="2"/>
        <v>-571</v>
      </c>
      <c r="G19" s="21"/>
      <c r="I19" s="21"/>
    </row>
    <row r="20" spans="1:10" ht="12.75">
      <c r="A20" s="12" t="s">
        <v>8</v>
      </c>
      <c r="B20" s="20">
        <v>566</v>
      </c>
      <c r="C20" s="21">
        <v>486</v>
      </c>
      <c r="D20" s="22">
        <f t="shared" si="2"/>
        <v>-80</v>
      </c>
      <c r="E20" s="21"/>
      <c r="F20" s="21"/>
      <c r="J20" s="20"/>
    </row>
    <row r="21" spans="1:6" ht="12.75">
      <c r="A21" s="12" t="s">
        <v>9</v>
      </c>
      <c r="B21" s="23">
        <v>355</v>
      </c>
      <c r="C21" s="24">
        <v>236</v>
      </c>
      <c r="D21" s="22">
        <f t="shared" si="2"/>
        <v>-119</v>
      </c>
      <c r="F21" s="21"/>
    </row>
    <row r="22" spans="1:4" ht="12.75">
      <c r="A22" s="12" t="s">
        <v>10</v>
      </c>
      <c r="B22" s="25">
        <v>77.5</v>
      </c>
      <c r="C22" s="26">
        <f>C11*C33/100</f>
        <v>52.5</v>
      </c>
      <c r="D22" s="22">
        <f t="shared" si="2"/>
        <v>-25</v>
      </c>
    </row>
    <row r="23" spans="1:9" ht="12.75">
      <c r="A23" s="8" t="s">
        <v>11</v>
      </c>
      <c r="B23" s="27">
        <f>SUM(B16:B22)</f>
        <v>6158.5</v>
      </c>
      <c r="C23" s="27">
        <f>SUM(C16:C22)</f>
        <v>3975.5</v>
      </c>
      <c r="D23" s="28">
        <f t="shared" si="2"/>
        <v>-2183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13</v>
      </c>
      <c r="B25" s="10"/>
      <c r="C25" s="10"/>
      <c r="D25" s="11"/>
    </row>
    <row r="26" spans="1:4" ht="12.75">
      <c r="A26" s="12"/>
      <c r="B26" s="10">
        <f>B4</f>
        <v>2006</v>
      </c>
      <c r="C26" s="10">
        <f>C4</f>
        <v>2007</v>
      </c>
      <c r="D26" s="13" t="s">
        <v>3</v>
      </c>
    </row>
    <row r="27" spans="1:9" ht="12.75">
      <c r="A27" s="12" t="s">
        <v>4</v>
      </c>
      <c r="B27" s="29">
        <v>7216</v>
      </c>
      <c r="C27" s="21">
        <v>7063</v>
      </c>
      <c r="D27" s="22">
        <f aca="true" t="shared" si="3" ref="D27:D34">C27-B27</f>
        <v>-153</v>
      </c>
      <c r="G27" s="21"/>
      <c r="I27" s="21"/>
    </row>
    <row r="28" spans="1:9" ht="12.75">
      <c r="A28" s="12" t="s">
        <v>5</v>
      </c>
      <c r="B28" s="29">
        <v>23011</v>
      </c>
      <c r="C28" s="21">
        <v>22463</v>
      </c>
      <c r="D28" s="22">
        <f t="shared" si="3"/>
        <v>-548</v>
      </c>
      <c r="G28" s="21"/>
      <c r="I28" s="21"/>
    </row>
    <row r="29" spans="1:10" ht="12.75">
      <c r="A29" s="12" t="s">
        <v>6</v>
      </c>
      <c r="B29" s="20">
        <v>29037</v>
      </c>
      <c r="C29" s="21">
        <v>28276</v>
      </c>
      <c r="D29" s="22">
        <f t="shared" si="3"/>
        <v>-761</v>
      </c>
      <c r="G29" s="21"/>
      <c r="I29" s="21"/>
      <c r="J29" s="29"/>
    </row>
    <row r="30" spans="1:9" ht="12.75">
      <c r="A30" s="12" t="s">
        <v>7</v>
      </c>
      <c r="B30" s="29">
        <v>48518</v>
      </c>
      <c r="C30" s="21">
        <v>46267</v>
      </c>
      <c r="D30" s="22">
        <f t="shared" si="3"/>
        <v>-2251</v>
      </c>
      <c r="G30" s="21"/>
      <c r="I30" s="21"/>
    </row>
    <row r="31" spans="1:10" ht="12.75">
      <c r="A31" s="12" t="s">
        <v>8</v>
      </c>
      <c r="B31" s="20">
        <v>8927</v>
      </c>
      <c r="C31" s="21">
        <v>8776</v>
      </c>
      <c r="D31" s="22">
        <f t="shared" si="3"/>
        <v>-151</v>
      </c>
      <c r="E31" s="21"/>
      <c r="F31" s="21"/>
      <c r="G31" s="21"/>
      <c r="I31" s="21"/>
      <c r="J31" s="29"/>
    </row>
    <row r="32" spans="1:9" ht="12.75">
      <c r="A32" s="12" t="s">
        <v>9</v>
      </c>
      <c r="B32" s="29">
        <v>9277</v>
      </c>
      <c r="C32" s="21">
        <v>8940</v>
      </c>
      <c r="D32" s="22">
        <f t="shared" si="3"/>
        <v>-337</v>
      </c>
      <c r="G32" s="21"/>
      <c r="I32" s="21"/>
    </row>
    <row r="33" spans="1:9" ht="12.75">
      <c r="A33" s="12" t="s">
        <v>10</v>
      </c>
      <c r="B33" s="29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11</v>
      </c>
      <c r="B34" s="27">
        <f>SUM(B27:B33)</f>
        <v>128486</v>
      </c>
      <c r="C34" s="27">
        <f>SUM(C27:C33)</f>
        <v>124285</v>
      </c>
      <c r="D34" s="28">
        <f t="shared" si="3"/>
        <v>-4201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14</v>
      </c>
    </row>
    <row r="37" ht="12.75">
      <c r="A37" s="32" t="s">
        <v>15</v>
      </c>
    </row>
    <row r="38" ht="12.75">
      <c r="A38" s="32"/>
    </row>
    <row r="39" ht="12.75">
      <c r="A39" s="32" t="s">
        <v>16</v>
      </c>
    </row>
    <row r="40" ht="12.75">
      <c r="A40" t="s">
        <v>83</v>
      </c>
    </row>
    <row r="41" ht="12.75">
      <c r="A41" s="32" t="s">
        <v>84</v>
      </c>
    </row>
    <row r="45" ht="12.75">
      <c r="A45" t="s">
        <v>18</v>
      </c>
    </row>
    <row r="46" ht="12.75">
      <c r="A46" t="s">
        <v>19</v>
      </c>
    </row>
    <row r="47" ht="12.75"/>
    <row r="48" spans="1:3" ht="12.75">
      <c r="A48" t="s">
        <v>85</v>
      </c>
      <c r="B48">
        <v>2007</v>
      </c>
      <c r="C48" t="s">
        <v>21</v>
      </c>
    </row>
    <row r="49" ht="13.5" thickBot="1"/>
    <row r="50" spans="1:16" s="39" customFormat="1" ht="12.75">
      <c r="A50" s="33">
        <v>2007</v>
      </c>
      <c r="B50" s="34" t="str">
        <f>A48</f>
        <v>UGE 15</v>
      </c>
      <c r="C50" s="35"/>
      <c r="D50" s="36"/>
      <c r="E50" s="37" t="str">
        <f>B50</f>
        <v>UGE 15</v>
      </c>
      <c r="F50" s="35"/>
      <c r="G50" s="36"/>
      <c r="H50" s="35" t="str">
        <f>B50</f>
        <v>UGE 15</v>
      </c>
      <c r="I50" s="35"/>
      <c r="J50" s="36"/>
      <c r="K50" s="35" t="str">
        <f>B50</f>
        <v>UGE 15</v>
      </c>
      <c r="L50" s="35"/>
      <c r="M50" s="36"/>
      <c r="N50" s="35" t="str">
        <f>B50</f>
        <v>UGE 15</v>
      </c>
      <c r="O50" s="35"/>
      <c r="P50" s="38"/>
    </row>
    <row r="51" spans="1:16" ht="12.75">
      <c r="A51" s="40"/>
      <c r="B51" s="41" t="s">
        <v>7</v>
      </c>
      <c r="C51" s="42"/>
      <c r="D51" s="42"/>
      <c r="E51" s="43" t="s">
        <v>9</v>
      </c>
      <c r="F51" s="42"/>
      <c r="G51" s="42"/>
      <c r="H51" s="43" t="s">
        <v>4</v>
      </c>
      <c r="I51" s="42"/>
      <c r="J51" s="42"/>
      <c r="K51" s="43" t="s">
        <v>22</v>
      </c>
      <c r="L51" s="42"/>
      <c r="M51" s="42"/>
      <c r="N51" s="43" t="s">
        <v>11</v>
      </c>
      <c r="O51" s="42"/>
      <c r="P51" s="44"/>
    </row>
    <row r="52" spans="1:16" ht="13.5" thickBot="1">
      <c r="A52" s="45" t="s">
        <v>23</v>
      </c>
      <c r="B52" s="46" t="s">
        <v>24</v>
      </c>
      <c r="C52" s="47" t="s">
        <v>25</v>
      </c>
      <c r="D52" s="48" t="s">
        <v>26</v>
      </c>
      <c r="E52" s="47" t="s">
        <v>24</v>
      </c>
      <c r="F52" s="47" t="s">
        <v>25</v>
      </c>
      <c r="G52" s="48" t="s">
        <v>26</v>
      </c>
      <c r="H52" s="47" t="s">
        <v>24</v>
      </c>
      <c r="I52" s="47" t="s">
        <v>25</v>
      </c>
      <c r="J52" s="48" t="s">
        <v>26</v>
      </c>
      <c r="K52" s="47" t="s">
        <v>24</v>
      </c>
      <c r="L52" s="47" t="s">
        <v>25</v>
      </c>
      <c r="M52" s="48" t="s">
        <v>26</v>
      </c>
      <c r="N52" s="47" t="s">
        <v>24</v>
      </c>
      <c r="O52" s="47" t="s">
        <v>25</v>
      </c>
      <c r="P52" s="49" t="s">
        <v>26</v>
      </c>
    </row>
    <row r="53" spans="1:16" ht="12.75">
      <c r="A53" s="40" t="s">
        <v>27</v>
      </c>
      <c r="B53" s="50">
        <f>C53/D53*100</f>
        <v>3.441533723223864</v>
      </c>
      <c r="C53" s="51">
        <v>107.51351351351352</v>
      </c>
      <c r="D53" s="52">
        <v>3124</v>
      </c>
      <c r="E53" s="50">
        <f>F53/G53*100</f>
        <v>3.590234561991384</v>
      </c>
      <c r="F53" s="51">
        <v>75</v>
      </c>
      <c r="G53" s="52">
        <v>2089</v>
      </c>
      <c r="H53" s="50">
        <f>I53/J53*100</f>
        <v>2.871939736346516</v>
      </c>
      <c r="I53" s="51">
        <v>61</v>
      </c>
      <c r="J53" s="52">
        <v>2124</v>
      </c>
      <c r="K53" s="50">
        <f>L53/M53*100</f>
        <v>1.3659647125782584</v>
      </c>
      <c r="L53" s="51">
        <v>72</v>
      </c>
      <c r="M53" s="53">
        <v>5271</v>
      </c>
      <c r="N53" s="50">
        <f>O53/P53*100</f>
        <v>2.502486623679517</v>
      </c>
      <c r="O53" s="51">
        <f>L53+I53+F53+C53</f>
        <v>315.51351351351354</v>
      </c>
      <c r="P53" s="54">
        <f>M53+J53+G53+D53</f>
        <v>12608</v>
      </c>
    </row>
    <row r="54" spans="1:16" ht="12.75">
      <c r="A54" s="40" t="s">
        <v>28</v>
      </c>
      <c r="B54" s="50">
        <f aca="true" t="shared" si="4" ref="B54:B66">C54/D54*100</f>
        <v>1.612319776755723</v>
      </c>
      <c r="C54" s="51">
        <v>50.59459459459458</v>
      </c>
      <c r="D54" s="52">
        <v>3138</v>
      </c>
      <c r="E54" s="50">
        <f aca="true" t="shared" si="5" ref="E54:E66">F54/G54*100</f>
        <v>2.875924404272802</v>
      </c>
      <c r="F54" s="51">
        <v>35</v>
      </c>
      <c r="G54" s="52">
        <v>1217</v>
      </c>
      <c r="H54" s="50">
        <f>I54/J54*100</f>
        <v>1.4124293785310735</v>
      </c>
      <c r="I54" s="51">
        <v>15</v>
      </c>
      <c r="J54" s="52">
        <v>1062</v>
      </c>
      <c r="K54" s="50">
        <f aca="true" t="shared" si="6" ref="K54:K66">L54/M54*100</f>
        <v>0.2145922746781116</v>
      </c>
      <c r="L54" s="51">
        <v>2</v>
      </c>
      <c r="M54" s="52">
        <v>932</v>
      </c>
      <c r="N54" s="50">
        <f aca="true" t="shared" si="7" ref="N54:N67">O54/P54*100</f>
        <v>1.6159173821797854</v>
      </c>
      <c r="O54" s="51">
        <f>L54+I54+F54+C54</f>
        <v>102.59459459459458</v>
      </c>
      <c r="P54" s="54">
        <f>M54+J54+G54+D54</f>
        <v>6349</v>
      </c>
    </row>
    <row r="55" spans="1:16" ht="12.75">
      <c r="A55" s="40" t="s">
        <v>29</v>
      </c>
      <c r="B55" s="50">
        <f t="shared" si="4"/>
        <v>2.137592137592138</v>
      </c>
      <c r="C55" s="51">
        <v>124.62162162162163</v>
      </c>
      <c r="D55" s="52">
        <v>5830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2.137592137592138</v>
      </c>
      <c r="O55" s="51">
        <f>F55+C55</f>
        <v>124.62162162162163</v>
      </c>
      <c r="P55" s="54">
        <f>G55+D55</f>
        <v>5830</v>
      </c>
    </row>
    <row r="56" spans="1:16" ht="12.75">
      <c r="A56" s="40" t="s">
        <v>30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0.5296610169491525</v>
      </c>
      <c r="L56">
        <v>10</v>
      </c>
      <c r="M56" s="52">
        <v>1888</v>
      </c>
      <c r="N56" s="50">
        <f t="shared" si="7"/>
        <v>0.5296610169491525</v>
      </c>
      <c r="O56" s="51">
        <f>L56+F56+C56</f>
        <v>10</v>
      </c>
      <c r="P56" s="54">
        <f>M56+G56+D56</f>
        <v>1888</v>
      </c>
    </row>
    <row r="57" spans="1:16" ht="12.75">
      <c r="A57" s="40" t="s">
        <v>31</v>
      </c>
      <c r="B57" s="50"/>
      <c r="C57" s="51"/>
      <c r="D57" s="52"/>
      <c r="E57" s="50">
        <f t="shared" si="5"/>
        <v>2.754237288135593</v>
      </c>
      <c r="F57" s="51">
        <v>13</v>
      </c>
      <c r="G57" s="52">
        <v>472</v>
      </c>
      <c r="H57" s="50">
        <f>I57/J57*100</f>
        <v>0.6339144215530903</v>
      </c>
      <c r="I57" s="51">
        <v>4</v>
      </c>
      <c r="J57" s="52">
        <v>631</v>
      </c>
      <c r="K57" s="50">
        <f t="shared" si="6"/>
        <v>0.5385996409335727</v>
      </c>
      <c r="L57" s="51">
        <v>6</v>
      </c>
      <c r="M57" s="52">
        <v>1114</v>
      </c>
      <c r="N57" s="50">
        <f t="shared" si="7"/>
        <v>1.0374379792512405</v>
      </c>
      <c r="O57" s="51">
        <f aca="true" t="shared" si="8" ref="O57:P67">L57+I57+F57+C57</f>
        <v>23</v>
      </c>
      <c r="P57" s="54">
        <f t="shared" si="8"/>
        <v>2217</v>
      </c>
    </row>
    <row r="58" spans="1:16" ht="12.75">
      <c r="A58" s="40" t="s">
        <v>32</v>
      </c>
      <c r="B58" s="50">
        <f t="shared" si="4"/>
        <v>2.403846153846154</v>
      </c>
      <c r="C58" s="51">
        <v>10</v>
      </c>
      <c r="D58" s="52">
        <v>416</v>
      </c>
      <c r="E58" s="50"/>
      <c r="F58" s="51"/>
      <c r="G58" s="52"/>
      <c r="H58" s="50">
        <f>I58/J58*100</f>
        <v>2.5974025974025974</v>
      </c>
      <c r="I58" s="51">
        <v>2</v>
      </c>
      <c r="J58" s="52">
        <v>77</v>
      </c>
      <c r="K58" s="50">
        <f t="shared" si="6"/>
        <v>0.4878048780487805</v>
      </c>
      <c r="L58" s="51">
        <v>1</v>
      </c>
      <c r="M58" s="52">
        <v>205</v>
      </c>
      <c r="N58" s="50">
        <f t="shared" si="7"/>
        <v>1.8624641833810889</v>
      </c>
      <c r="O58" s="51">
        <f t="shared" si="8"/>
        <v>13</v>
      </c>
      <c r="P58" s="54">
        <f t="shared" si="8"/>
        <v>698</v>
      </c>
    </row>
    <row r="59" spans="1:16" ht="12.75">
      <c r="A59" s="40" t="s">
        <v>33</v>
      </c>
      <c r="B59" s="50">
        <f t="shared" si="4"/>
        <v>1.4202494914661088</v>
      </c>
      <c r="C59" s="51">
        <v>52.64864864864865</v>
      </c>
      <c r="D59" s="52">
        <v>3707</v>
      </c>
      <c r="E59" s="50">
        <f t="shared" si="5"/>
        <v>1.6317016317016315</v>
      </c>
      <c r="F59" s="51">
        <v>14</v>
      </c>
      <c r="G59" s="52">
        <v>858</v>
      </c>
      <c r="H59" s="50">
        <f>I59/J59*100</f>
        <v>1.812688821752266</v>
      </c>
      <c r="I59" s="51">
        <v>12</v>
      </c>
      <c r="J59" s="52">
        <v>662</v>
      </c>
      <c r="K59" s="50">
        <f t="shared" si="6"/>
        <v>0.7318348144276007</v>
      </c>
      <c r="L59" s="51">
        <v>14</v>
      </c>
      <c r="M59" s="52">
        <v>1913</v>
      </c>
      <c r="N59" s="50">
        <f t="shared" si="7"/>
        <v>1.297600121129533</v>
      </c>
      <c r="O59" s="51">
        <f t="shared" si="8"/>
        <v>92.64864864864865</v>
      </c>
      <c r="P59" s="54">
        <f t="shared" si="8"/>
        <v>7140</v>
      </c>
    </row>
    <row r="60" spans="1:16" ht="12.75">
      <c r="A60" s="40" t="s">
        <v>34</v>
      </c>
      <c r="B60" s="50">
        <f t="shared" si="4"/>
        <v>1.7566191446028514</v>
      </c>
      <c r="C60" s="51">
        <v>69</v>
      </c>
      <c r="D60" s="52">
        <v>3928</v>
      </c>
      <c r="E60" s="50"/>
      <c r="F60" s="51"/>
      <c r="G60" s="52"/>
      <c r="H60" s="50"/>
      <c r="I60" s="51"/>
      <c r="J60" s="52"/>
      <c r="K60" s="50">
        <f t="shared" si="6"/>
        <v>0.45871559633027525</v>
      </c>
      <c r="L60" s="51">
        <v>4</v>
      </c>
      <c r="M60" s="52">
        <v>872</v>
      </c>
      <c r="N60" s="50">
        <f t="shared" si="7"/>
        <v>1.5208333333333335</v>
      </c>
      <c r="O60" s="51">
        <f t="shared" si="8"/>
        <v>73</v>
      </c>
      <c r="P60" s="54">
        <f t="shared" si="8"/>
        <v>4800</v>
      </c>
    </row>
    <row r="61" spans="1:16" ht="12.75">
      <c r="A61" s="40" t="s">
        <v>35</v>
      </c>
      <c r="B61" s="50">
        <f t="shared" si="4"/>
        <v>1.0711324821754271</v>
      </c>
      <c r="C61" s="51">
        <v>34.918918918918926</v>
      </c>
      <c r="D61" s="52">
        <v>3260</v>
      </c>
      <c r="E61" s="50">
        <f t="shared" si="5"/>
        <v>3.8581856100104277</v>
      </c>
      <c r="F61" s="51">
        <v>37</v>
      </c>
      <c r="G61" s="52">
        <v>959</v>
      </c>
      <c r="H61" s="50">
        <f>I61/J61*100</f>
        <v>0.7389162561576355</v>
      </c>
      <c r="I61" s="51">
        <v>3</v>
      </c>
      <c r="J61" s="52">
        <v>406</v>
      </c>
      <c r="K61" s="50">
        <f t="shared" si="6"/>
        <v>0.1724137931034483</v>
      </c>
      <c r="L61" s="51">
        <v>2</v>
      </c>
      <c r="M61" s="52">
        <v>1160</v>
      </c>
      <c r="N61" s="50">
        <f t="shared" si="7"/>
        <v>1.329626947604476</v>
      </c>
      <c r="O61" s="51">
        <f t="shared" si="8"/>
        <v>76.91891891891893</v>
      </c>
      <c r="P61" s="54">
        <f t="shared" si="8"/>
        <v>5785</v>
      </c>
    </row>
    <row r="62" spans="1:16" ht="12.75">
      <c r="A62" s="40" t="s">
        <v>36</v>
      </c>
      <c r="B62" s="50"/>
      <c r="C62" s="51"/>
      <c r="D62" s="52"/>
      <c r="E62" s="50">
        <f t="shared" si="5"/>
        <v>0.3913894324853229</v>
      </c>
      <c r="F62" s="51">
        <v>2</v>
      </c>
      <c r="G62" s="52">
        <v>511</v>
      </c>
      <c r="H62" s="50">
        <f>I62/J62*100</f>
        <v>0</v>
      </c>
      <c r="I62" s="51">
        <v>0</v>
      </c>
      <c r="J62" s="52">
        <v>416</v>
      </c>
      <c r="K62" s="50">
        <f t="shared" si="6"/>
        <v>0.472972972972973</v>
      </c>
      <c r="L62" s="51">
        <v>7</v>
      </c>
      <c r="M62" s="52">
        <v>1480</v>
      </c>
      <c r="N62" s="50">
        <f t="shared" si="7"/>
        <v>0.3739094308267553</v>
      </c>
      <c r="O62" s="51">
        <f t="shared" si="8"/>
        <v>9</v>
      </c>
      <c r="P62" s="54">
        <f t="shared" si="8"/>
        <v>2407</v>
      </c>
    </row>
    <row r="63" spans="1:16" ht="12.75">
      <c r="A63" s="40" t="s">
        <v>37</v>
      </c>
      <c r="B63" s="50">
        <f t="shared" si="4"/>
        <v>1.5236987972522658</v>
      </c>
      <c r="C63" s="51">
        <v>100.59459459459458</v>
      </c>
      <c r="D63" s="52">
        <v>6602</v>
      </c>
      <c r="E63" s="50">
        <f t="shared" si="5"/>
        <v>1.8450184501845017</v>
      </c>
      <c r="F63" s="51">
        <v>10</v>
      </c>
      <c r="G63" s="52">
        <v>542</v>
      </c>
      <c r="H63" s="50"/>
      <c r="I63" s="51"/>
      <c r="J63" s="52"/>
      <c r="K63" s="50">
        <f t="shared" si="6"/>
        <v>0.14197823000473261</v>
      </c>
      <c r="L63" s="51">
        <v>3</v>
      </c>
      <c r="M63" s="52">
        <v>2113</v>
      </c>
      <c r="N63" s="50">
        <f t="shared" si="7"/>
        <v>1.2271210391551755</v>
      </c>
      <c r="O63" s="51">
        <f t="shared" si="8"/>
        <v>113.59459459459458</v>
      </c>
      <c r="P63" s="54">
        <f t="shared" si="8"/>
        <v>9257</v>
      </c>
    </row>
    <row r="64" spans="1:16" ht="12.75">
      <c r="A64" s="40" t="s">
        <v>38</v>
      </c>
      <c r="B64" s="50">
        <f t="shared" si="4"/>
        <v>1.5872868576731247</v>
      </c>
      <c r="C64" s="51">
        <v>92.45945945945951</v>
      </c>
      <c r="D64" s="52">
        <v>5825</v>
      </c>
      <c r="E64" s="50">
        <f t="shared" si="5"/>
        <v>1.0204081632653061</v>
      </c>
      <c r="F64" s="51">
        <v>8</v>
      </c>
      <c r="G64" s="52">
        <v>784</v>
      </c>
      <c r="H64" s="50">
        <f>I64/J64*100</f>
        <v>0.5217391304347827</v>
      </c>
      <c r="I64" s="51">
        <v>3</v>
      </c>
      <c r="J64" s="52">
        <v>575</v>
      </c>
      <c r="K64" s="50">
        <f t="shared" si="6"/>
        <v>0.3927729772191673</v>
      </c>
      <c r="L64" s="51">
        <v>10</v>
      </c>
      <c r="M64" s="52">
        <v>2546</v>
      </c>
      <c r="N64" s="50">
        <f t="shared" si="7"/>
        <v>1.1660787200355551</v>
      </c>
      <c r="O64" s="51">
        <f t="shared" si="8"/>
        <v>113.45945945945951</v>
      </c>
      <c r="P64" s="54">
        <f t="shared" si="8"/>
        <v>9730</v>
      </c>
    </row>
    <row r="65" spans="1:16" ht="12.75">
      <c r="A65" s="40" t="s">
        <v>39</v>
      </c>
      <c r="B65" s="50">
        <f t="shared" si="4"/>
        <v>1.3691804944290034</v>
      </c>
      <c r="C65" s="51">
        <v>75.75675675675676</v>
      </c>
      <c r="D65" s="52">
        <v>5533</v>
      </c>
      <c r="E65" s="50">
        <f t="shared" si="5"/>
        <v>1.2759170653907497</v>
      </c>
      <c r="F65" s="51">
        <v>8</v>
      </c>
      <c r="G65" s="52">
        <v>627</v>
      </c>
      <c r="H65" s="50">
        <f>I65/J65*100</f>
        <v>0.2380952380952381</v>
      </c>
      <c r="I65" s="51">
        <v>1</v>
      </c>
      <c r="J65" s="52">
        <v>420</v>
      </c>
      <c r="K65" s="50">
        <f t="shared" si="6"/>
        <v>0.8391608391608392</v>
      </c>
      <c r="L65" s="51">
        <v>6</v>
      </c>
      <c r="M65" s="52">
        <v>715</v>
      </c>
      <c r="N65" s="50">
        <f t="shared" si="7"/>
        <v>1.2440953633551304</v>
      </c>
      <c r="O65" s="51">
        <f t="shared" si="8"/>
        <v>90.75675675675676</v>
      </c>
      <c r="P65" s="54">
        <f t="shared" si="8"/>
        <v>7295</v>
      </c>
    </row>
    <row r="66" spans="1:16" s="39" customFormat="1" ht="13.5" thickBot="1">
      <c r="A66" s="45" t="s">
        <v>40</v>
      </c>
      <c r="B66" s="50">
        <f t="shared" si="4"/>
        <v>2.3075481680701913</v>
      </c>
      <c r="C66" s="51">
        <v>113.16216216216219</v>
      </c>
      <c r="D66" s="52">
        <v>4904</v>
      </c>
      <c r="E66" s="50">
        <f t="shared" si="5"/>
        <v>3.859250851305335</v>
      </c>
      <c r="F66" s="51">
        <v>34</v>
      </c>
      <c r="G66" s="52">
        <v>881</v>
      </c>
      <c r="H66" s="50">
        <f>I66/J66*100</f>
        <v>2.0289855072463765</v>
      </c>
      <c r="I66" s="51">
        <v>14</v>
      </c>
      <c r="J66" s="52">
        <v>690</v>
      </c>
      <c r="K66" s="50">
        <f t="shared" si="6"/>
        <v>0.709849157054126</v>
      </c>
      <c r="L66" s="51">
        <v>16</v>
      </c>
      <c r="M66" s="52">
        <v>2254</v>
      </c>
      <c r="N66" s="50">
        <f t="shared" si="7"/>
        <v>2.02958142011871</v>
      </c>
      <c r="O66" s="51">
        <f t="shared" si="8"/>
        <v>177.1621621621622</v>
      </c>
      <c r="P66" s="54">
        <f t="shared" si="8"/>
        <v>8729</v>
      </c>
    </row>
    <row r="67" spans="1:16" ht="13.5" thickBot="1">
      <c r="A67" s="55" t="s">
        <v>41</v>
      </c>
      <c r="B67" s="56">
        <f>C67/D67*100</f>
        <v>1.7966807233455169</v>
      </c>
      <c r="C67" s="57">
        <f>SUM(C53:C66)</f>
        <v>831.2702702702703</v>
      </c>
      <c r="D67" s="58">
        <f>SUM(D53:D66)</f>
        <v>46267</v>
      </c>
      <c r="E67" s="59">
        <f>F67/G67*100</f>
        <v>2.6398210290827744</v>
      </c>
      <c r="F67" s="57">
        <f>SUM(F53:F66)</f>
        <v>236</v>
      </c>
      <c r="G67" s="57">
        <f>SUM(G53:G66)</f>
        <v>8940</v>
      </c>
      <c r="H67" s="59">
        <f>I67/J67*100</f>
        <v>1.6282033130397846</v>
      </c>
      <c r="I67" s="57">
        <f>SUM(I53:I66)</f>
        <v>115</v>
      </c>
      <c r="J67" s="57">
        <f>SUM(J53:J66)</f>
        <v>7063</v>
      </c>
      <c r="K67" s="60">
        <f>L67/M67*100</f>
        <v>0.6811200641054178</v>
      </c>
      <c r="L67" s="57">
        <f>SUM(L53:L66)</f>
        <v>153</v>
      </c>
      <c r="M67" s="58">
        <f>SUM(M53:M66)</f>
        <v>22463</v>
      </c>
      <c r="N67" s="59">
        <f t="shared" si="7"/>
        <v>1.5758562428690952</v>
      </c>
      <c r="O67" s="57">
        <f t="shared" si="8"/>
        <v>1335.2702702702704</v>
      </c>
      <c r="P67" s="61">
        <f t="shared" si="8"/>
        <v>84733</v>
      </c>
    </row>
    <row r="68" ht="12.75">
      <c r="A68" t="s">
        <v>42</v>
      </c>
    </row>
    <row r="69" ht="12.75">
      <c r="A69" t="s">
        <v>43</v>
      </c>
    </row>
    <row r="70" ht="12.75">
      <c r="A70" s="63" t="s">
        <v>44</v>
      </c>
    </row>
    <row r="71" ht="12.75"/>
    <row r="72" ht="12.75">
      <c r="A72" t="s">
        <v>16</v>
      </c>
    </row>
    <row r="73" ht="12.75">
      <c r="A73" t="s">
        <v>83</v>
      </c>
    </row>
    <row r="76" ht="13.5" thickBot="1"/>
    <row r="77" spans="1:4" ht="12.75">
      <c r="A77" s="34">
        <v>2007</v>
      </c>
      <c r="B77" s="64" t="s">
        <v>86</v>
      </c>
      <c r="C77" s="35"/>
      <c r="D77" s="38"/>
    </row>
    <row r="78" spans="1:4" ht="12.75">
      <c r="A78" s="41"/>
      <c r="B78" s="43" t="s">
        <v>45</v>
      </c>
      <c r="C78" s="42"/>
      <c r="D78" s="44"/>
    </row>
    <row r="79" spans="1:4" ht="13.5" thickBot="1">
      <c r="A79" s="65" t="s">
        <v>46</v>
      </c>
      <c r="B79" s="47" t="s">
        <v>24</v>
      </c>
      <c r="C79" s="47" t="s">
        <v>25</v>
      </c>
      <c r="D79" s="49" t="s">
        <v>26</v>
      </c>
    </row>
    <row r="80" spans="1:6" ht="12.75">
      <c r="A80" s="66" t="s">
        <v>47</v>
      </c>
      <c r="B80" s="50">
        <f aca="true" t="shared" si="9" ref="B80:B85">C80/D80*100</f>
        <v>7.813787421038176</v>
      </c>
      <c r="C80" s="51">
        <v>569</v>
      </c>
      <c r="D80" s="54">
        <v>7282</v>
      </c>
      <c r="E80" s="67"/>
      <c r="F80" s="67"/>
    </row>
    <row r="81" spans="1:6" ht="12.75">
      <c r="A81" s="66" t="s">
        <v>48</v>
      </c>
      <c r="B81" s="50">
        <f t="shared" si="9"/>
        <v>7.472527472527473</v>
      </c>
      <c r="C81" s="51">
        <v>510</v>
      </c>
      <c r="D81" s="54">
        <v>6825</v>
      </c>
      <c r="E81" s="67"/>
      <c r="F81" s="67"/>
    </row>
    <row r="82" spans="1:6" ht="12.75">
      <c r="A82" s="66" t="s">
        <v>49</v>
      </c>
      <c r="B82" s="50">
        <f t="shared" si="9"/>
        <v>6.064705219253748</v>
      </c>
      <c r="C82" s="51">
        <v>538</v>
      </c>
      <c r="D82" s="54">
        <v>8871</v>
      </c>
      <c r="E82" s="67"/>
      <c r="F82" s="67"/>
    </row>
    <row r="83" spans="1:6" ht="12.75">
      <c r="A83" s="66" t="s">
        <v>50</v>
      </c>
      <c r="B83" s="50">
        <f t="shared" si="9"/>
        <v>5.184331797235023</v>
      </c>
      <c r="C83" s="51">
        <v>450</v>
      </c>
      <c r="D83" s="54">
        <v>8680</v>
      </c>
      <c r="E83" s="67"/>
      <c r="F83" s="67"/>
    </row>
    <row r="84" spans="1:6" ht="13.5" thickBot="1">
      <c r="A84" s="66" t="s">
        <v>51</v>
      </c>
      <c r="B84" s="50">
        <f t="shared" si="9"/>
        <v>9.658880237300703</v>
      </c>
      <c r="C84" s="51">
        <v>521</v>
      </c>
      <c r="D84" s="54">
        <v>5394</v>
      </c>
      <c r="E84" s="67"/>
      <c r="F84" s="67"/>
    </row>
    <row r="85" spans="1:10" ht="13.5" thickBot="1">
      <c r="A85" s="68" t="s">
        <v>41</v>
      </c>
      <c r="B85" s="59">
        <f t="shared" si="9"/>
        <v>6.984778149627551</v>
      </c>
      <c r="C85" s="57">
        <f>SUM(C80:C84)</f>
        <v>2588</v>
      </c>
      <c r="D85" s="61">
        <f>SUM(D80:D84)</f>
        <v>37052</v>
      </c>
      <c r="E85" s="67"/>
      <c r="F85" s="67"/>
      <c r="G85" s="67"/>
      <c r="J85" s="67"/>
    </row>
    <row r="86" spans="1:8" ht="12.75">
      <c r="A86" t="s">
        <v>52</v>
      </c>
      <c r="H86" s="67"/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9"/>
  <dimension ref="A1:P88"/>
  <sheetViews>
    <sheetView workbookViewId="0" topLeftCell="A31">
      <selection activeCell="J74" sqref="J74"/>
    </sheetView>
  </sheetViews>
  <sheetFormatPr defaultColWidth="9.140625" defaultRowHeight="12.75"/>
  <cols>
    <col min="1" max="1" width="25.42187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87</v>
      </c>
      <c r="B1" s="2"/>
      <c r="C1" s="2"/>
      <c r="D1" s="3"/>
    </row>
    <row r="2" spans="1:4" ht="15.75">
      <c r="A2" s="5" t="s">
        <v>1</v>
      </c>
      <c r="B2" s="6"/>
      <c r="C2" s="6"/>
      <c r="D2" s="7"/>
    </row>
    <row r="3" spans="1:4" ht="12.75">
      <c r="A3" s="8" t="s">
        <v>2</v>
      </c>
      <c r="B3" s="9"/>
      <c r="C3" s="10"/>
      <c r="D3" s="11"/>
    </row>
    <row r="4" spans="1:4" ht="12.75">
      <c r="A4" s="12"/>
      <c r="B4" s="10">
        <v>2006</v>
      </c>
      <c r="C4" s="10">
        <v>2007</v>
      </c>
      <c r="D4" s="13" t="s">
        <v>3</v>
      </c>
    </row>
    <row r="5" spans="1:4" ht="12.75">
      <c r="A5" s="12" t="s">
        <v>4</v>
      </c>
      <c r="B5" s="14">
        <f aca="true" t="shared" si="0" ref="B5:C12">B16/B27*100</f>
        <v>2.5630368523136604</v>
      </c>
      <c r="C5" s="14">
        <f t="shared" si="0"/>
        <v>1.6581632653061225</v>
      </c>
      <c r="D5" s="15">
        <f aca="true" t="shared" si="1" ref="D5:D12">C5-B5</f>
        <v>-0.904873587007538</v>
      </c>
    </row>
    <row r="6" spans="1:4" ht="12.75">
      <c r="A6" s="12" t="s">
        <v>5</v>
      </c>
      <c r="B6" s="14">
        <f t="shared" si="0"/>
        <v>1.5427404284907218</v>
      </c>
      <c r="C6" s="14">
        <f t="shared" si="0"/>
        <v>0.6811200641054178</v>
      </c>
      <c r="D6" s="15">
        <f t="shared" si="1"/>
        <v>-0.861620364385304</v>
      </c>
    </row>
    <row r="7" spans="1:4" ht="12.75">
      <c r="A7" s="12" t="s">
        <v>6</v>
      </c>
      <c r="B7" s="14">
        <f t="shared" si="0"/>
        <v>7.077177394358921</v>
      </c>
      <c r="C7" s="14">
        <f t="shared" si="0"/>
        <v>5.212901400480973</v>
      </c>
      <c r="D7" s="15">
        <f t="shared" si="1"/>
        <v>-1.864275993877948</v>
      </c>
    </row>
    <row r="8" spans="1:4" ht="12.75">
      <c r="A8" s="12" t="s">
        <v>7</v>
      </c>
      <c r="B8" s="14">
        <f t="shared" si="0"/>
        <v>2.84879019717609</v>
      </c>
      <c r="C8" s="14">
        <f t="shared" si="0"/>
        <v>1.798000778917305</v>
      </c>
      <c r="D8" s="15">
        <f t="shared" si="1"/>
        <v>-1.050789418258785</v>
      </c>
    </row>
    <row r="9" spans="1:4" ht="12.75">
      <c r="A9" s="12" t="s">
        <v>8</v>
      </c>
      <c r="B9" s="14">
        <f t="shared" si="0"/>
        <v>3.5622269519435426</v>
      </c>
      <c r="C9" s="14">
        <f t="shared" si="0"/>
        <v>3.520966271649954</v>
      </c>
      <c r="D9" s="15">
        <f t="shared" si="1"/>
        <v>-0.041260680293588425</v>
      </c>
    </row>
    <row r="10" spans="1:4" ht="12.75">
      <c r="A10" s="12" t="s">
        <v>9</v>
      </c>
      <c r="B10" s="14">
        <f t="shared" si="0"/>
        <v>3.3340573414422243</v>
      </c>
      <c r="C10" s="14">
        <f t="shared" si="0"/>
        <v>2.1968168572069042</v>
      </c>
      <c r="D10" s="15">
        <f t="shared" si="1"/>
        <v>-1.13724048423532</v>
      </c>
    </row>
    <row r="11" spans="1:4" ht="12.75">
      <c r="A11" s="12" t="s">
        <v>10</v>
      </c>
      <c r="B11" s="14">
        <f t="shared" si="0"/>
        <v>3.4000000000000004</v>
      </c>
      <c r="C11" s="14">
        <v>2.1</v>
      </c>
      <c r="D11" s="15">
        <f t="shared" si="1"/>
        <v>-1.3000000000000003</v>
      </c>
    </row>
    <row r="12" spans="1:4" ht="12.75">
      <c r="A12" s="8" t="s">
        <v>11</v>
      </c>
      <c r="B12" s="16">
        <f t="shared" si="0"/>
        <v>3.6517029313520433</v>
      </c>
      <c r="C12" s="17">
        <f>C23/C34*100</f>
        <v>2.521918348616467</v>
      </c>
      <c r="D12" s="18">
        <f t="shared" si="1"/>
        <v>-1.1297845827355761</v>
      </c>
    </row>
    <row r="13" spans="1:4" ht="12.75">
      <c r="A13" s="19"/>
      <c r="B13" s="6"/>
      <c r="C13" s="6"/>
      <c r="D13" s="7"/>
    </row>
    <row r="14" spans="1:4" ht="12.75">
      <c r="A14" s="8" t="s">
        <v>12</v>
      </c>
      <c r="B14" s="10"/>
      <c r="C14" s="10"/>
      <c r="D14" s="11"/>
    </row>
    <row r="15" spans="1:4" ht="12.75">
      <c r="A15" s="12"/>
      <c r="B15" s="10">
        <f>B4</f>
        <v>2006</v>
      </c>
      <c r="C15" s="10">
        <f>C4</f>
        <v>2007</v>
      </c>
      <c r="D15" s="13" t="s">
        <v>3</v>
      </c>
    </row>
    <row r="16" spans="1:4" ht="12.75">
      <c r="A16" s="12" t="s">
        <v>4</v>
      </c>
      <c r="B16" s="20">
        <v>185</v>
      </c>
      <c r="C16" s="21">
        <v>117</v>
      </c>
      <c r="D16" s="22">
        <f>C16-B16</f>
        <v>-68</v>
      </c>
    </row>
    <row r="17" spans="1:4" ht="12.75">
      <c r="A17" s="12" t="s">
        <v>5</v>
      </c>
      <c r="B17" s="20">
        <v>355</v>
      </c>
      <c r="C17" s="21">
        <v>153</v>
      </c>
      <c r="D17" s="22">
        <f aca="true" t="shared" si="2" ref="D17:D23">C17-B17</f>
        <v>-202</v>
      </c>
    </row>
    <row r="18" spans="1:10" ht="12.75">
      <c r="A18" s="12" t="s">
        <v>6</v>
      </c>
      <c r="B18" s="20">
        <v>2055</v>
      </c>
      <c r="C18" s="21">
        <v>1474</v>
      </c>
      <c r="D18" s="22">
        <f t="shared" si="2"/>
        <v>-581</v>
      </c>
      <c r="G18" s="21"/>
      <c r="I18" s="21"/>
      <c r="J18" s="20"/>
    </row>
    <row r="19" spans="1:9" ht="12.75">
      <c r="A19" s="12" t="s">
        <v>7</v>
      </c>
      <c r="B19" s="20">
        <v>1374</v>
      </c>
      <c r="C19" s="21">
        <v>831</v>
      </c>
      <c r="D19" s="22">
        <f t="shared" si="2"/>
        <v>-543</v>
      </c>
      <c r="G19" s="21"/>
      <c r="I19" s="21"/>
    </row>
    <row r="20" spans="1:10" ht="12.75">
      <c r="A20" s="12" t="s">
        <v>8</v>
      </c>
      <c r="B20" s="20">
        <v>318</v>
      </c>
      <c r="C20" s="21">
        <v>309</v>
      </c>
      <c r="D20" s="22">
        <f t="shared" si="2"/>
        <v>-9</v>
      </c>
      <c r="E20" s="21"/>
      <c r="F20" s="21"/>
      <c r="J20" s="20"/>
    </row>
    <row r="21" spans="1:6" ht="12.75">
      <c r="A21" s="12" t="s">
        <v>9</v>
      </c>
      <c r="B21" s="23">
        <v>307</v>
      </c>
      <c r="C21" s="24">
        <v>196</v>
      </c>
      <c r="D21" s="22">
        <f t="shared" si="2"/>
        <v>-111</v>
      </c>
      <c r="F21" s="21"/>
    </row>
    <row r="22" spans="1:4" ht="12.75">
      <c r="A22" s="12" t="s">
        <v>10</v>
      </c>
      <c r="B22" s="25">
        <v>85</v>
      </c>
      <c r="C22" s="26">
        <f>C11*C33/100</f>
        <v>52.5</v>
      </c>
      <c r="D22" s="22">
        <f t="shared" si="2"/>
        <v>-32.5</v>
      </c>
    </row>
    <row r="23" spans="1:9" ht="12.75">
      <c r="A23" s="8" t="s">
        <v>11</v>
      </c>
      <c r="B23" s="27">
        <f>SUM(B16:B22)</f>
        <v>4679</v>
      </c>
      <c r="C23" s="27">
        <f>SUM(C16:C22)</f>
        <v>3132.5</v>
      </c>
      <c r="D23" s="28">
        <f t="shared" si="2"/>
        <v>-1546.5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13</v>
      </c>
      <c r="B25" s="10"/>
      <c r="C25" s="10"/>
      <c r="D25" s="11"/>
    </row>
    <row r="26" spans="1:4" ht="12.75">
      <c r="A26" s="12"/>
      <c r="B26" s="10">
        <f>B4</f>
        <v>2006</v>
      </c>
      <c r="C26" s="10">
        <f>C4</f>
        <v>2007</v>
      </c>
      <c r="D26" s="13" t="s">
        <v>3</v>
      </c>
    </row>
    <row r="27" spans="1:9" ht="12.75">
      <c r="A27" s="12" t="s">
        <v>4</v>
      </c>
      <c r="B27" s="21">
        <v>7218</v>
      </c>
      <c r="C27" s="21">
        <v>7056</v>
      </c>
      <c r="D27" s="22">
        <f aca="true" t="shared" si="3" ref="D27:D34">C27-B27</f>
        <v>-162</v>
      </c>
      <c r="G27" s="21"/>
      <c r="I27" s="21"/>
    </row>
    <row r="28" spans="1:9" ht="12.75">
      <c r="A28" s="12" t="s">
        <v>5</v>
      </c>
      <c r="B28" s="21">
        <v>23011</v>
      </c>
      <c r="C28" s="21">
        <v>22463</v>
      </c>
      <c r="D28" s="22">
        <f t="shared" si="3"/>
        <v>-548</v>
      </c>
      <c r="G28" s="21"/>
      <c r="I28" s="21"/>
    </row>
    <row r="29" spans="1:10" ht="12.75">
      <c r="A29" s="12" t="s">
        <v>6</v>
      </c>
      <c r="B29" s="21">
        <v>29037</v>
      </c>
      <c r="C29" s="21">
        <v>28276</v>
      </c>
      <c r="D29" s="22">
        <f t="shared" si="3"/>
        <v>-761</v>
      </c>
      <c r="G29" s="21"/>
      <c r="I29" s="21"/>
      <c r="J29" s="29"/>
    </row>
    <row r="30" spans="1:9" ht="12.75">
      <c r="A30" s="12" t="s">
        <v>7</v>
      </c>
      <c r="B30" s="21">
        <v>48231</v>
      </c>
      <c r="C30" s="21">
        <v>46218</v>
      </c>
      <c r="D30" s="22">
        <f t="shared" si="3"/>
        <v>-2013</v>
      </c>
      <c r="G30" s="21"/>
      <c r="I30" s="21"/>
    </row>
    <row r="31" spans="1:10" ht="12.75">
      <c r="A31" s="12" t="s">
        <v>8</v>
      </c>
      <c r="B31" s="21">
        <v>8927</v>
      </c>
      <c r="C31" s="21">
        <v>8776</v>
      </c>
      <c r="D31" s="22">
        <f t="shared" si="3"/>
        <v>-151</v>
      </c>
      <c r="E31" s="21"/>
      <c r="F31" s="21"/>
      <c r="G31" s="21"/>
      <c r="I31" s="21"/>
      <c r="J31" s="29"/>
    </row>
    <row r="32" spans="1:9" ht="12.75">
      <c r="A32" s="12" t="s">
        <v>9</v>
      </c>
      <c r="B32" s="21">
        <v>9208</v>
      </c>
      <c r="C32" s="21">
        <v>8922</v>
      </c>
      <c r="D32" s="22">
        <f t="shared" si="3"/>
        <v>-286</v>
      </c>
      <c r="G32" s="21"/>
      <c r="I32" s="21"/>
    </row>
    <row r="33" spans="1:9" ht="12.75">
      <c r="A33" s="12" t="s">
        <v>10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11</v>
      </c>
      <c r="B34" s="27">
        <f>SUM(B27:B33)</f>
        <v>128132</v>
      </c>
      <c r="C34" s="27">
        <f>SUM(C27:C33)</f>
        <v>124211</v>
      </c>
      <c r="D34" s="28">
        <f t="shared" si="3"/>
        <v>-3921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14</v>
      </c>
    </row>
    <row r="37" ht="12.75">
      <c r="A37" s="32" t="s">
        <v>15</v>
      </c>
    </row>
    <row r="38" ht="12.75">
      <c r="A38" s="32"/>
    </row>
    <row r="39" ht="12.75">
      <c r="A39" s="32" t="s">
        <v>16</v>
      </c>
    </row>
    <row r="40" ht="12.75">
      <c r="A40" t="s">
        <v>88</v>
      </c>
    </row>
    <row r="41" ht="12.75">
      <c r="A41" s="32" t="s">
        <v>89</v>
      </c>
    </row>
    <row r="42" ht="12.75">
      <c r="A42" s="32" t="s">
        <v>90</v>
      </c>
    </row>
    <row r="46" ht="12.75">
      <c r="A46" t="s">
        <v>18</v>
      </c>
    </row>
    <row r="47" ht="12.75">
      <c r="A47" t="s">
        <v>19</v>
      </c>
    </row>
    <row r="48" ht="12.75"/>
    <row r="49" spans="1:3" ht="12.75">
      <c r="A49" t="s">
        <v>91</v>
      </c>
      <c r="B49">
        <v>2007</v>
      </c>
      <c r="C49" t="s">
        <v>21</v>
      </c>
    </row>
    <row r="50" ht="13.5" thickBot="1"/>
    <row r="51" spans="1:16" s="39" customFormat="1" ht="12.75">
      <c r="A51" s="33">
        <v>2007</v>
      </c>
      <c r="B51" s="34" t="str">
        <f>A49</f>
        <v>UGE 17</v>
      </c>
      <c r="C51" s="35"/>
      <c r="D51" s="36"/>
      <c r="E51" s="37" t="str">
        <f>B51</f>
        <v>UGE 17</v>
      </c>
      <c r="F51" s="35"/>
      <c r="G51" s="36"/>
      <c r="H51" s="35" t="str">
        <f>B51</f>
        <v>UGE 17</v>
      </c>
      <c r="I51" s="35"/>
      <c r="J51" s="36"/>
      <c r="K51" s="35" t="str">
        <f>B51</f>
        <v>UGE 17</v>
      </c>
      <c r="L51" s="35"/>
      <c r="M51" s="36"/>
      <c r="N51" s="35" t="str">
        <f>B51</f>
        <v>UGE 17</v>
      </c>
      <c r="O51" s="35"/>
      <c r="P51" s="38"/>
    </row>
    <row r="52" spans="1:16" ht="12.75">
      <c r="A52" s="40"/>
      <c r="B52" s="41" t="s">
        <v>7</v>
      </c>
      <c r="C52" s="42"/>
      <c r="D52" s="42"/>
      <c r="E52" s="43" t="s">
        <v>9</v>
      </c>
      <c r="F52" s="42"/>
      <c r="G52" s="42"/>
      <c r="H52" s="43" t="s">
        <v>4</v>
      </c>
      <c r="I52" s="42"/>
      <c r="J52" s="42"/>
      <c r="K52" s="43" t="s">
        <v>22</v>
      </c>
      <c r="L52" s="42"/>
      <c r="M52" s="42"/>
      <c r="N52" s="43" t="s">
        <v>11</v>
      </c>
      <c r="O52" s="42"/>
      <c r="P52" s="44"/>
    </row>
    <row r="53" spans="1:16" ht="13.5" thickBot="1">
      <c r="A53" s="45" t="s">
        <v>23</v>
      </c>
      <c r="B53" s="46" t="s">
        <v>24</v>
      </c>
      <c r="C53" s="47" t="s">
        <v>25</v>
      </c>
      <c r="D53" s="48" t="s">
        <v>26</v>
      </c>
      <c r="E53" s="47" t="s">
        <v>24</v>
      </c>
      <c r="F53" s="47" t="s">
        <v>25</v>
      </c>
      <c r="G53" s="48" t="s">
        <v>26</v>
      </c>
      <c r="H53" s="47" t="s">
        <v>24</v>
      </c>
      <c r="I53" s="47" t="s">
        <v>25</v>
      </c>
      <c r="J53" s="48" t="s">
        <v>26</v>
      </c>
      <c r="K53" s="47" t="s">
        <v>24</v>
      </c>
      <c r="L53" s="47" t="s">
        <v>25</v>
      </c>
      <c r="M53" s="48" t="s">
        <v>26</v>
      </c>
      <c r="N53" s="47" t="s">
        <v>24</v>
      </c>
      <c r="O53" s="47" t="s">
        <v>25</v>
      </c>
      <c r="P53" s="49" t="s">
        <v>26</v>
      </c>
    </row>
    <row r="54" spans="1:16" ht="12.75">
      <c r="A54" s="40" t="s">
        <v>27</v>
      </c>
      <c r="B54" s="50">
        <f>C54/D54*100</f>
        <v>3.575630688306745</v>
      </c>
      <c r="C54" s="51">
        <v>111.7027027027027</v>
      </c>
      <c r="D54" s="52">
        <v>3124</v>
      </c>
      <c r="E54" s="50">
        <f>F54/G54*100</f>
        <v>3.1654676258992804</v>
      </c>
      <c r="F54" s="51">
        <v>66</v>
      </c>
      <c r="G54" s="52">
        <v>2085</v>
      </c>
      <c r="H54" s="50">
        <f>I54/J54*100</f>
        <v>2.8208744710860367</v>
      </c>
      <c r="I54" s="51">
        <v>60</v>
      </c>
      <c r="J54" s="52">
        <v>2127</v>
      </c>
      <c r="K54" s="50">
        <f>L54/M54*100</f>
        <v>1.3659647125782584</v>
      </c>
      <c r="L54" s="51">
        <v>72</v>
      </c>
      <c r="M54" s="53">
        <v>5271</v>
      </c>
      <c r="N54" s="50">
        <f>O54/P54*100</f>
        <v>2.4565931839668655</v>
      </c>
      <c r="O54" s="51">
        <f>L54+I54+F54+C54</f>
        <v>309.7027027027027</v>
      </c>
      <c r="P54" s="54">
        <f>M54+J54+G54+D54</f>
        <v>12607</v>
      </c>
    </row>
    <row r="55" spans="1:16" ht="12.75">
      <c r="A55" s="40" t="s">
        <v>28</v>
      </c>
      <c r="B55" s="50">
        <f aca="true" t="shared" si="4" ref="B55:B67">C55/D55*100</f>
        <v>1.4244324324324324</v>
      </c>
      <c r="C55" s="51">
        <v>44.513513513513516</v>
      </c>
      <c r="D55" s="52">
        <v>3125</v>
      </c>
      <c r="E55" s="50">
        <f aca="true" t="shared" si="5" ref="E55:E67">F55/G55*100</f>
        <v>2.4691358024691357</v>
      </c>
      <c r="F55" s="51">
        <v>30</v>
      </c>
      <c r="G55" s="52">
        <v>1215</v>
      </c>
      <c r="H55" s="50">
        <f>I55/J55*100</f>
        <v>1.4218009478672986</v>
      </c>
      <c r="I55" s="51">
        <v>15</v>
      </c>
      <c r="J55" s="52">
        <v>1055</v>
      </c>
      <c r="K55" s="50">
        <f aca="true" t="shared" si="6" ref="K55:K67">L55/M55*100</f>
        <v>0.2145922746781116</v>
      </c>
      <c r="L55" s="51">
        <v>2</v>
      </c>
      <c r="M55" s="52">
        <v>932</v>
      </c>
      <c r="N55" s="50">
        <f aca="true" t="shared" si="7" ref="N55:N68">O55/P55*100</f>
        <v>1.4463966099812473</v>
      </c>
      <c r="O55" s="51">
        <f>L55+I55+F55+C55</f>
        <v>91.51351351351352</v>
      </c>
      <c r="P55" s="54">
        <f>M55+J55+G55+D55</f>
        <v>6327</v>
      </c>
    </row>
    <row r="56" spans="1:16" ht="12.75">
      <c r="A56" s="40" t="s">
        <v>29</v>
      </c>
      <c r="B56" s="50">
        <f t="shared" si="4"/>
        <v>2.212319252677997</v>
      </c>
      <c r="C56" s="51">
        <v>128.27027027027026</v>
      </c>
      <c r="D56" s="52">
        <v>5798</v>
      </c>
      <c r="E56" s="50"/>
      <c r="F56" s="51"/>
      <c r="G56" s="52"/>
      <c r="H56" s="50"/>
      <c r="I56" s="51"/>
      <c r="J56" s="52"/>
      <c r="K56" s="50"/>
      <c r="M56" s="52"/>
      <c r="N56" s="50">
        <f t="shared" si="7"/>
        <v>2.212319252677997</v>
      </c>
      <c r="O56" s="51">
        <f>F56+C56</f>
        <v>128.27027027027026</v>
      </c>
      <c r="P56" s="54">
        <f>G56+D56</f>
        <v>5798</v>
      </c>
    </row>
    <row r="57" spans="1:16" ht="12.75">
      <c r="A57" s="40" t="s">
        <v>30</v>
      </c>
      <c r="B57" s="50"/>
      <c r="C57" s="51"/>
      <c r="D57" s="52"/>
      <c r="E57" s="50"/>
      <c r="F57" s="51"/>
      <c r="G57" s="52"/>
      <c r="H57" s="50"/>
      <c r="I57" s="51"/>
      <c r="J57" s="52"/>
      <c r="K57" s="50">
        <f t="shared" si="6"/>
        <v>0.5296610169491525</v>
      </c>
      <c r="L57">
        <v>10</v>
      </c>
      <c r="M57" s="52">
        <v>1888</v>
      </c>
      <c r="N57" s="50">
        <f t="shared" si="7"/>
        <v>0.5296610169491525</v>
      </c>
      <c r="O57" s="51">
        <f>L57+F57+C57</f>
        <v>10</v>
      </c>
      <c r="P57" s="54">
        <f>M57+G57+D57</f>
        <v>1888</v>
      </c>
    </row>
    <row r="58" spans="1:16" ht="12.75">
      <c r="A58" s="40" t="s">
        <v>31</v>
      </c>
      <c r="B58" s="50"/>
      <c r="C58" s="51"/>
      <c r="D58" s="52"/>
      <c r="E58" s="50">
        <f t="shared" si="5"/>
        <v>2.3255813953488373</v>
      </c>
      <c r="F58" s="51">
        <v>11</v>
      </c>
      <c r="G58" s="52">
        <v>473</v>
      </c>
      <c r="H58" s="50">
        <f>I58/J58*100</f>
        <v>0.4754358161648178</v>
      </c>
      <c r="I58" s="51">
        <v>3</v>
      </c>
      <c r="J58" s="52">
        <v>631</v>
      </c>
      <c r="K58" s="50">
        <f t="shared" si="6"/>
        <v>0.5385996409335727</v>
      </c>
      <c r="L58" s="51">
        <v>6</v>
      </c>
      <c r="M58" s="52">
        <v>1114</v>
      </c>
      <c r="N58" s="50">
        <f t="shared" si="7"/>
        <v>0.9017132551848512</v>
      </c>
      <c r="O58" s="51">
        <f aca="true" t="shared" si="8" ref="O58:P68">L58+I58+F58+C58</f>
        <v>20</v>
      </c>
      <c r="P58" s="54">
        <f t="shared" si="8"/>
        <v>2218</v>
      </c>
    </row>
    <row r="59" spans="1:16" ht="12.75">
      <c r="A59" s="40" t="s">
        <v>32</v>
      </c>
      <c r="B59" s="50">
        <f t="shared" si="4"/>
        <v>1.5425497439885927</v>
      </c>
      <c r="C59" s="51">
        <v>6.432432432432432</v>
      </c>
      <c r="D59" s="52">
        <v>417</v>
      </c>
      <c r="E59" s="50"/>
      <c r="F59" s="51"/>
      <c r="G59" s="52"/>
      <c r="H59" s="50">
        <f>I59/J59*100</f>
        <v>3.9473684210526314</v>
      </c>
      <c r="I59" s="51">
        <v>3</v>
      </c>
      <c r="J59" s="52">
        <v>76</v>
      </c>
      <c r="K59" s="50">
        <f t="shared" si="6"/>
        <v>0.4878048780487805</v>
      </c>
      <c r="L59" s="51">
        <v>1</v>
      </c>
      <c r="M59" s="52">
        <v>205</v>
      </c>
      <c r="N59" s="50">
        <f t="shared" si="7"/>
        <v>1.4946178269960504</v>
      </c>
      <c r="O59" s="51">
        <f t="shared" si="8"/>
        <v>10.432432432432432</v>
      </c>
      <c r="P59" s="54">
        <f t="shared" si="8"/>
        <v>698</v>
      </c>
    </row>
    <row r="60" spans="1:16" ht="12.75">
      <c r="A60" s="40" t="s">
        <v>33</v>
      </c>
      <c r="B60" s="50">
        <f t="shared" si="4"/>
        <v>1.5736059073878723</v>
      </c>
      <c r="C60" s="51">
        <v>58.45945945945945</v>
      </c>
      <c r="D60" s="52">
        <v>3715</v>
      </c>
      <c r="E60" s="50">
        <f t="shared" si="5"/>
        <v>1.992966002344666</v>
      </c>
      <c r="F60" s="51">
        <v>17</v>
      </c>
      <c r="G60" s="52">
        <v>853</v>
      </c>
      <c r="H60" s="50">
        <f>I60/J60*100</f>
        <v>1.6566265060240966</v>
      </c>
      <c r="I60" s="51">
        <v>11</v>
      </c>
      <c r="J60" s="52">
        <v>664</v>
      </c>
      <c r="K60" s="50">
        <f t="shared" si="6"/>
        <v>0.7318348144276007</v>
      </c>
      <c r="L60" s="51">
        <v>14</v>
      </c>
      <c r="M60" s="52">
        <v>1913</v>
      </c>
      <c r="N60" s="50">
        <f t="shared" si="7"/>
        <v>1.4060106292436592</v>
      </c>
      <c r="O60" s="51">
        <f t="shared" si="8"/>
        <v>100.45945945945945</v>
      </c>
      <c r="P60" s="54">
        <f t="shared" si="8"/>
        <v>7145</v>
      </c>
    </row>
    <row r="61" spans="1:16" ht="12.75">
      <c r="A61" s="40" t="s">
        <v>34</v>
      </c>
      <c r="B61" s="50">
        <f t="shared" si="4"/>
        <v>1.6837079160025339</v>
      </c>
      <c r="C61" s="51">
        <v>65.37837837837839</v>
      </c>
      <c r="D61" s="52">
        <v>3883</v>
      </c>
      <c r="E61" s="50"/>
      <c r="F61" s="51"/>
      <c r="G61" s="52"/>
      <c r="H61" s="50"/>
      <c r="I61" s="51"/>
      <c r="J61" s="52"/>
      <c r="K61" s="50">
        <f t="shared" si="6"/>
        <v>0.45871559633027525</v>
      </c>
      <c r="L61" s="51">
        <v>4</v>
      </c>
      <c r="M61" s="52">
        <v>872</v>
      </c>
      <c r="N61" s="50">
        <f t="shared" si="7"/>
        <v>1.4590615852445508</v>
      </c>
      <c r="O61" s="51">
        <f t="shared" si="8"/>
        <v>69.37837837837839</v>
      </c>
      <c r="P61" s="54">
        <f t="shared" si="8"/>
        <v>4755</v>
      </c>
    </row>
    <row r="62" spans="1:16" ht="12.75">
      <c r="A62" s="40" t="s">
        <v>35</v>
      </c>
      <c r="B62" s="50">
        <f t="shared" si="4"/>
        <v>0.8871340778431241</v>
      </c>
      <c r="C62" s="51">
        <v>29.027027027027025</v>
      </c>
      <c r="D62" s="52">
        <v>3272</v>
      </c>
      <c r="E62" s="50">
        <f t="shared" si="5"/>
        <v>2.8242677824267783</v>
      </c>
      <c r="F62" s="51">
        <v>27</v>
      </c>
      <c r="G62" s="52">
        <v>956</v>
      </c>
      <c r="H62" s="50">
        <f>I62/J62*100</f>
        <v>1.2376237623762376</v>
      </c>
      <c r="I62" s="51">
        <v>5</v>
      </c>
      <c r="J62" s="52">
        <v>404</v>
      </c>
      <c r="K62" s="50">
        <f t="shared" si="6"/>
        <v>0.1724137931034483</v>
      </c>
      <c r="L62" s="51">
        <v>2</v>
      </c>
      <c r="M62" s="52">
        <v>1160</v>
      </c>
      <c r="N62" s="50">
        <f t="shared" si="7"/>
        <v>1.0881738091682842</v>
      </c>
      <c r="O62" s="51">
        <f t="shared" si="8"/>
        <v>63.027027027027025</v>
      </c>
      <c r="P62" s="54">
        <f t="shared" si="8"/>
        <v>5792</v>
      </c>
    </row>
    <row r="63" spans="1:16" ht="12.75">
      <c r="A63" s="40" t="s">
        <v>36</v>
      </c>
      <c r="B63" s="50"/>
      <c r="C63" s="51"/>
      <c r="D63" s="52"/>
      <c r="E63" s="50">
        <f t="shared" si="5"/>
        <v>0.7874015748031495</v>
      </c>
      <c r="F63" s="51">
        <v>4</v>
      </c>
      <c r="G63" s="52">
        <v>508</v>
      </c>
      <c r="H63" s="50">
        <f>I63/J63*100</f>
        <v>0.24154589371980675</v>
      </c>
      <c r="I63" s="51">
        <v>1</v>
      </c>
      <c r="J63" s="52">
        <v>414</v>
      </c>
      <c r="K63" s="50">
        <f t="shared" si="6"/>
        <v>0.472972972972973</v>
      </c>
      <c r="L63" s="51">
        <v>7</v>
      </c>
      <c r="M63" s="52">
        <v>1480</v>
      </c>
      <c r="N63" s="50">
        <f t="shared" si="7"/>
        <v>0.4995836802664446</v>
      </c>
      <c r="O63" s="51">
        <f t="shared" si="8"/>
        <v>12</v>
      </c>
      <c r="P63" s="54">
        <f t="shared" si="8"/>
        <v>2402</v>
      </c>
    </row>
    <row r="64" spans="1:16" ht="12.75">
      <c r="A64" s="40" t="s">
        <v>37</v>
      </c>
      <c r="B64" s="50">
        <f t="shared" si="4"/>
        <v>1.6279317522495205</v>
      </c>
      <c r="C64" s="51">
        <v>107.37837837837837</v>
      </c>
      <c r="D64" s="52">
        <v>6596</v>
      </c>
      <c r="E64" s="50">
        <f t="shared" si="5"/>
        <v>1.6666666666666667</v>
      </c>
      <c r="F64" s="51">
        <v>9</v>
      </c>
      <c r="G64" s="52">
        <v>540</v>
      </c>
      <c r="H64" s="50"/>
      <c r="I64" s="51"/>
      <c r="J64" s="52"/>
      <c r="K64" s="50">
        <f t="shared" si="6"/>
        <v>0.14197823000473261</v>
      </c>
      <c r="L64">
        <v>3</v>
      </c>
      <c r="M64" s="52">
        <v>2113</v>
      </c>
      <c r="N64" s="50">
        <f t="shared" si="7"/>
        <v>1.290716600479818</v>
      </c>
      <c r="O64" s="51">
        <f t="shared" si="8"/>
        <v>119.37837837837837</v>
      </c>
      <c r="P64" s="54">
        <f t="shared" si="8"/>
        <v>9249</v>
      </c>
    </row>
    <row r="65" spans="1:16" ht="12.75">
      <c r="A65" s="40" t="s">
        <v>38</v>
      </c>
      <c r="B65" s="50">
        <f t="shared" si="4"/>
        <v>1.6650125787615113</v>
      </c>
      <c r="C65" s="51">
        <v>97.48648648648648</v>
      </c>
      <c r="D65" s="52">
        <v>5855</v>
      </c>
      <c r="E65" s="50">
        <f t="shared" si="5"/>
        <v>0.8939974457215836</v>
      </c>
      <c r="F65" s="51">
        <v>7</v>
      </c>
      <c r="G65" s="52">
        <v>783</v>
      </c>
      <c r="H65" s="50">
        <f>I65/J65*100</f>
        <v>0.8741258741258742</v>
      </c>
      <c r="I65" s="51">
        <v>5</v>
      </c>
      <c r="J65" s="52">
        <v>572</v>
      </c>
      <c r="K65" s="50">
        <f t="shared" si="6"/>
        <v>0.3927729772191673</v>
      </c>
      <c r="L65" s="51">
        <v>10</v>
      </c>
      <c r="M65" s="52">
        <v>2546</v>
      </c>
      <c r="N65" s="50">
        <f t="shared" si="7"/>
        <v>1.224748733973826</v>
      </c>
      <c r="O65" s="51">
        <f t="shared" si="8"/>
        <v>119.48648648648648</v>
      </c>
      <c r="P65" s="54">
        <f t="shared" si="8"/>
        <v>9756</v>
      </c>
    </row>
    <row r="66" spans="1:16" ht="12.75">
      <c r="A66" s="40" t="s">
        <v>39</v>
      </c>
      <c r="B66" s="50">
        <f t="shared" si="4"/>
        <v>1.5568114159663453</v>
      </c>
      <c r="C66" s="51">
        <v>86.21621621621621</v>
      </c>
      <c r="D66" s="52">
        <v>5538</v>
      </c>
      <c r="E66" s="50">
        <f t="shared" si="5"/>
        <v>0.9554140127388535</v>
      </c>
      <c r="F66" s="51">
        <v>6</v>
      </c>
      <c r="G66" s="52">
        <v>628</v>
      </c>
      <c r="H66" s="50">
        <f>I66/J66*100</f>
        <v>0.2358490566037736</v>
      </c>
      <c r="I66" s="51">
        <v>1</v>
      </c>
      <c r="J66" s="52">
        <v>424</v>
      </c>
      <c r="K66" s="50">
        <f t="shared" si="6"/>
        <v>0.8391608391608392</v>
      </c>
      <c r="L66" s="51">
        <v>6</v>
      </c>
      <c r="M66" s="52">
        <v>715</v>
      </c>
      <c r="N66" s="50">
        <f t="shared" si="7"/>
        <v>1.3581959783191815</v>
      </c>
      <c r="O66" s="51">
        <f t="shared" si="8"/>
        <v>99.21621621621621</v>
      </c>
      <c r="P66" s="54">
        <f t="shared" si="8"/>
        <v>7305</v>
      </c>
    </row>
    <row r="67" spans="1:16" s="39" customFormat="1" ht="13.5" thickBot="1">
      <c r="A67" s="45" t="s">
        <v>40</v>
      </c>
      <c r="B67" s="50">
        <f t="shared" si="4"/>
        <v>1.9716754548215223</v>
      </c>
      <c r="C67" s="51">
        <v>96.51351351351352</v>
      </c>
      <c r="D67" s="52">
        <v>4895</v>
      </c>
      <c r="E67" s="50">
        <f t="shared" si="5"/>
        <v>2.1566401816118046</v>
      </c>
      <c r="F67" s="51">
        <v>19</v>
      </c>
      <c r="G67" s="52">
        <v>881</v>
      </c>
      <c r="H67" s="50">
        <f>I67/J67*100</f>
        <v>1.8867924528301887</v>
      </c>
      <c r="I67" s="51">
        <v>13</v>
      </c>
      <c r="J67" s="52">
        <v>689</v>
      </c>
      <c r="K67" s="50">
        <f t="shared" si="6"/>
        <v>0.709849157054126</v>
      </c>
      <c r="L67" s="51">
        <v>16</v>
      </c>
      <c r="M67" s="52">
        <v>2254</v>
      </c>
      <c r="N67" s="50">
        <f t="shared" si="7"/>
        <v>1.6574551383589118</v>
      </c>
      <c r="O67" s="51">
        <f t="shared" si="8"/>
        <v>144.51351351351352</v>
      </c>
      <c r="P67" s="54">
        <f t="shared" si="8"/>
        <v>8719</v>
      </c>
    </row>
    <row r="68" spans="1:16" ht="13.5" thickBot="1">
      <c r="A68" s="55" t="s">
        <v>41</v>
      </c>
      <c r="B68" s="56">
        <f>C68/D68*100</f>
        <v>1.7988194607693502</v>
      </c>
      <c r="C68" s="57">
        <f>SUM(C54:C67)</f>
        <v>831.3783783783783</v>
      </c>
      <c r="D68" s="58">
        <f>SUM(D54:D67)</f>
        <v>46218</v>
      </c>
      <c r="E68" s="59">
        <f>F68/G68*100</f>
        <v>2.1968168572069042</v>
      </c>
      <c r="F68" s="57">
        <f>SUM(F54:F67)</f>
        <v>196</v>
      </c>
      <c r="G68" s="57">
        <f>SUM(G54:G67)</f>
        <v>8922</v>
      </c>
      <c r="H68" s="59">
        <f>I68/J68*100</f>
        <v>1.6581632653061225</v>
      </c>
      <c r="I68" s="57">
        <f>SUM(I54:I67)</f>
        <v>117</v>
      </c>
      <c r="J68" s="57">
        <f>SUM(J54:J67)</f>
        <v>7056</v>
      </c>
      <c r="K68" s="60">
        <f>L68/M68*100</f>
        <v>0.6811200641054178</v>
      </c>
      <c r="L68" s="57">
        <f>SUM(L54:L67)</f>
        <v>153</v>
      </c>
      <c r="M68" s="58">
        <f>SUM(M54:M67)</f>
        <v>22463</v>
      </c>
      <c r="N68" s="59">
        <f t="shared" si="7"/>
        <v>1.5324754348366723</v>
      </c>
      <c r="O68" s="57">
        <f t="shared" si="8"/>
        <v>1297.3783783783783</v>
      </c>
      <c r="P68" s="61">
        <f t="shared" si="8"/>
        <v>84659</v>
      </c>
    </row>
    <row r="69" ht="12.75">
      <c r="A69" t="s">
        <v>42</v>
      </c>
    </row>
    <row r="70" ht="12.75">
      <c r="A70" t="s">
        <v>43</v>
      </c>
    </row>
    <row r="71" ht="12.75">
      <c r="A71" s="63" t="s">
        <v>44</v>
      </c>
    </row>
    <row r="72" ht="12.75"/>
    <row r="73" ht="12.75">
      <c r="A73" t="s">
        <v>16</v>
      </c>
    </row>
    <row r="74" ht="12.75">
      <c r="A74" t="s">
        <v>88</v>
      </c>
    </row>
    <row r="75" ht="12.75">
      <c r="A75" t="s">
        <v>89</v>
      </c>
    </row>
    <row r="78" ht="13.5" thickBot="1"/>
    <row r="79" spans="1:4" ht="12.75">
      <c r="A79" s="34">
        <v>2007</v>
      </c>
      <c r="B79" s="64" t="s">
        <v>92</v>
      </c>
      <c r="C79" s="35"/>
      <c r="D79" s="38"/>
    </row>
    <row r="80" spans="1:4" ht="12.75">
      <c r="A80" s="41"/>
      <c r="B80" s="43" t="s">
        <v>45</v>
      </c>
      <c r="C80" s="42"/>
      <c r="D80" s="44"/>
    </row>
    <row r="81" spans="1:4" ht="13.5" thickBot="1">
      <c r="A81" s="65" t="s">
        <v>46</v>
      </c>
      <c r="B81" s="47" t="s">
        <v>24</v>
      </c>
      <c r="C81" s="47" t="s">
        <v>25</v>
      </c>
      <c r="D81" s="49" t="s">
        <v>26</v>
      </c>
    </row>
    <row r="82" spans="1:6" ht="12.75">
      <c r="A82" s="66" t="s">
        <v>47</v>
      </c>
      <c r="B82" s="50">
        <f aca="true" t="shared" si="9" ref="B82:B87">C82/D82*100</f>
        <v>6.042296072507553</v>
      </c>
      <c r="C82" s="51">
        <v>440</v>
      </c>
      <c r="D82" s="54">
        <v>7282</v>
      </c>
      <c r="E82" s="67"/>
      <c r="F82" s="67"/>
    </row>
    <row r="83" spans="1:6" ht="12.75">
      <c r="A83" s="66" t="s">
        <v>48</v>
      </c>
      <c r="B83" s="50">
        <f t="shared" si="9"/>
        <v>5.04029304029304</v>
      </c>
      <c r="C83" s="51">
        <v>344</v>
      </c>
      <c r="D83" s="54">
        <v>6825</v>
      </c>
      <c r="E83" s="67"/>
      <c r="F83" s="67"/>
    </row>
    <row r="84" spans="1:6" ht="12.75">
      <c r="A84" s="66" t="s">
        <v>49</v>
      </c>
      <c r="B84" s="50">
        <f t="shared" si="9"/>
        <v>4.046894374929546</v>
      </c>
      <c r="C84" s="51">
        <v>359</v>
      </c>
      <c r="D84" s="54">
        <v>8871</v>
      </c>
      <c r="E84" s="67"/>
      <c r="F84" s="67"/>
    </row>
    <row r="85" spans="1:6" ht="12.75">
      <c r="A85" s="66" t="s">
        <v>50</v>
      </c>
      <c r="B85" s="50">
        <f t="shared" si="9"/>
        <v>3.110599078341014</v>
      </c>
      <c r="C85" s="51">
        <v>270</v>
      </c>
      <c r="D85" s="54">
        <v>8680</v>
      </c>
      <c r="E85" s="67"/>
      <c r="F85" s="67"/>
    </row>
    <row r="86" spans="1:6" ht="13.5" thickBot="1">
      <c r="A86" s="66" t="s">
        <v>51</v>
      </c>
      <c r="B86" s="50">
        <f t="shared" si="9"/>
        <v>6.8409343715239155</v>
      </c>
      <c r="C86" s="51">
        <v>369</v>
      </c>
      <c r="D86" s="54">
        <v>5394</v>
      </c>
      <c r="E86" s="67"/>
      <c r="F86" s="67"/>
    </row>
    <row r="87" spans="1:10" ht="13.5" thickBot="1">
      <c r="A87" s="68" t="s">
        <v>41</v>
      </c>
      <c r="B87" s="59">
        <f t="shared" si="9"/>
        <v>4.809456979380331</v>
      </c>
      <c r="C87" s="57">
        <f>SUM(C82:C86)</f>
        <v>1782</v>
      </c>
      <c r="D87" s="61">
        <f>SUM(D82:D86)</f>
        <v>37052</v>
      </c>
      <c r="E87" s="67"/>
      <c r="F87" s="67"/>
      <c r="G87" s="67"/>
      <c r="J87" s="67"/>
    </row>
    <row r="88" spans="1:8" ht="12.75">
      <c r="A88" t="s">
        <v>52</v>
      </c>
      <c r="H88" s="67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Fagligt Fælles 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IT-Afdelingen</dc:creator>
  <cp:keywords/>
  <dc:description/>
  <cp:lastModifiedBy>IT-Afdelingen</cp:lastModifiedBy>
  <dcterms:created xsi:type="dcterms:W3CDTF">2007-02-21T09:30:10Z</dcterms:created>
  <dcterms:modified xsi:type="dcterms:W3CDTF">2008-03-09T15:31:37Z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_AdHocReviewCycle">
    <vt:i4>-1436743010</vt:i4>
  </property>
  <property fmtid="{D5CDD505-2E9C-101B-9397-08002B2CF9AE}" pid="4" name="_NewReviewCyc">
    <vt:lpwstr/>
  </property>
  <property fmtid="{D5CDD505-2E9C-101B-9397-08002B2CF9AE}" pid="5" name="_EmailSubje">
    <vt:lpwstr>Hjemmeside BAT </vt:lpwstr>
  </property>
  <property fmtid="{D5CDD505-2E9C-101B-9397-08002B2CF9AE}" pid="6" name="_AuthorEma">
    <vt:lpwstr>camilla.vakgaard@batkartellet.dk</vt:lpwstr>
  </property>
  <property fmtid="{D5CDD505-2E9C-101B-9397-08002B2CF9AE}" pid="7" name="_AuthorEmailDisplayNa">
    <vt:lpwstr>Camilla Vakgaard,  BAT Kartellet</vt:lpwstr>
  </property>
</Properties>
</file>